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lvasami\Documents\"/>
    </mc:Choice>
  </mc:AlternateContent>
  <xr:revisionPtr revIDLastSave="0" documentId="8_{A1895DFA-5D71-40F6-986F-288B77611FF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ond to Maturity" sheetId="83" r:id="rId1"/>
    <sheet name="Bond to Maturity 5 Yrs" sheetId="85" r:id="rId2"/>
  </sheets>
  <definedNames>
    <definedName name="_Order1" hidden="1">255</definedName>
    <definedName name="HEADINGS">#REF!</definedName>
    <definedName name="JETSET">#REF!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67" i="85" l="1"/>
  <c r="AV67" i="85"/>
  <c r="AS67" i="85"/>
  <c r="AP67" i="85"/>
  <c r="AJ67" i="85"/>
  <c r="AG67" i="85"/>
  <c r="AD67" i="85"/>
  <c r="AA67" i="85"/>
  <c r="X67" i="85"/>
  <c r="U67" i="85"/>
  <c r="R67" i="85"/>
  <c r="O67" i="85"/>
  <c r="L67" i="85"/>
  <c r="AM64" i="85"/>
  <c r="AM67" i="85" s="1"/>
  <c r="AY58" i="85"/>
  <c r="AV58" i="85"/>
  <c r="AS58" i="85"/>
  <c r="AP58" i="85"/>
  <c r="AM58" i="85"/>
  <c r="AJ58" i="85"/>
  <c r="AG58" i="85"/>
  <c r="AD58" i="85"/>
  <c r="AA58" i="85"/>
  <c r="X58" i="85"/>
  <c r="U58" i="85"/>
  <c r="R58" i="85"/>
  <c r="O58" i="85"/>
  <c r="L58" i="85"/>
  <c r="I55" i="85"/>
  <c r="AY49" i="85"/>
  <c r="AV49" i="85"/>
  <c r="AS49" i="85"/>
  <c r="AP49" i="85"/>
  <c r="AM49" i="85"/>
  <c r="AJ49" i="85"/>
  <c r="AD49" i="85"/>
  <c r="AA49" i="85"/>
  <c r="X49" i="85"/>
  <c r="U49" i="85"/>
  <c r="R49" i="85"/>
  <c r="O49" i="85"/>
  <c r="L49" i="85"/>
  <c r="AG46" i="85"/>
  <c r="AG49" i="85" s="1"/>
  <c r="AY43" i="85"/>
  <c r="AV43" i="85"/>
  <c r="AS43" i="85"/>
  <c r="AP43" i="85"/>
  <c r="AM43" i="85"/>
  <c r="AJ43" i="85"/>
  <c r="AG43" i="85"/>
  <c r="AD43" i="85"/>
  <c r="AA43" i="85"/>
  <c r="X43" i="85"/>
  <c r="U43" i="85"/>
  <c r="R43" i="85"/>
  <c r="O43" i="85"/>
  <c r="L43" i="85"/>
  <c r="I41" i="85"/>
  <c r="G41" i="85"/>
  <c r="G40" i="85"/>
  <c r="AY32" i="85"/>
  <c r="AV32" i="85"/>
  <c r="AS32" i="85"/>
  <c r="AP32" i="85"/>
  <c r="AM32" i="85"/>
  <c r="AJ32" i="85"/>
  <c r="AG32" i="85"/>
  <c r="AD32" i="85"/>
  <c r="AA32" i="85"/>
  <c r="X32" i="85"/>
  <c r="U32" i="85"/>
  <c r="R32" i="85"/>
  <c r="O32" i="85"/>
  <c r="L32" i="85"/>
  <c r="AY20" i="85"/>
  <c r="AV20" i="85"/>
  <c r="AS20" i="85"/>
  <c r="AP20" i="85"/>
  <c r="AM20" i="85"/>
  <c r="AJ20" i="85"/>
  <c r="AG20" i="85"/>
  <c r="AD20" i="85"/>
  <c r="AA20" i="85"/>
  <c r="X20" i="85"/>
  <c r="U20" i="85"/>
  <c r="R20" i="85"/>
  <c r="O20" i="85"/>
  <c r="L20" i="85"/>
  <c r="I18" i="85"/>
  <c r="AD79" i="85" s="1"/>
  <c r="G18" i="85"/>
  <c r="G17" i="85"/>
  <c r="AY7" i="85"/>
  <c r="AS7" i="85"/>
  <c r="AM7" i="85"/>
  <c r="AG7" i="85"/>
  <c r="AA7" i="85"/>
  <c r="O7" i="85"/>
  <c r="CC67" i="83"/>
  <c r="BZ67" i="83"/>
  <c r="BW67" i="83"/>
  <c r="BT67" i="83"/>
  <c r="BQ67" i="83"/>
  <c r="BN67" i="83"/>
  <c r="BK67" i="83"/>
  <c r="BH67" i="83"/>
  <c r="BE67" i="83"/>
  <c r="BB67" i="83"/>
  <c r="AY67" i="83"/>
  <c r="AV67" i="83"/>
  <c r="AS67" i="83"/>
  <c r="AP67" i="83"/>
  <c r="AJ67" i="83"/>
  <c r="AG67" i="83"/>
  <c r="AD67" i="83"/>
  <c r="AA67" i="83"/>
  <c r="X67" i="83"/>
  <c r="CI67" i="83"/>
  <c r="CF67" i="83"/>
  <c r="U67" i="83"/>
  <c r="R67" i="83"/>
  <c r="O67" i="83"/>
  <c r="L67" i="83"/>
  <c r="AM64" i="83"/>
  <c r="AM67" i="83" s="1"/>
  <c r="CC58" i="83"/>
  <c r="BZ58" i="83"/>
  <c r="BW58" i="83"/>
  <c r="BT58" i="83"/>
  <c r="BQ58" i="83"/>
  <c r="BN58" i="83"/>
  <c r="BK58" i="83"/>
  <c r="BH58" i="83"/>
  <c r="BE58" i="83"/>
  <c r="BB58" i="83"/>
  <c r="AY58" i="83"/>
  <c r="AV58" i="83"/>
  <c r="AS58" i="83"/>
  <c r="AP58" i="83"/>
  <c r="AM58" i="83"/>
  <c r="AJ58" i="83"/>
  <c r="AG58" i="83"/>
  <c r="AD58" i="83"/>
  <c r="AA58" i="83"/>
  <c r="X58" i="83"/>
  <c r="CI58" i="83"/>
  <c r="CF58" i="83"/>
  <c r="U58" i="83"/>
  <c r="R58" i="83"/>
  <c r="O58" i="83"/>
  <c r="L58" i="83"/>
  <c r="I55" i="83"/>
  <c r="CC49" i="83"/>
  <c r="BZ49" i="83"/>
  <c r="BW49" i="83"/>
  <c r="BT49" i="83"/>
  <c r="BQ49" i="83"/>
  <c r="BN49" i="83"/>
  <c r="BK49" i="83"/>
  <c r="BH49" i="83"/>
  <c r="BE49" i="83"/>
  <c r="BB49" i="83"/>
  <c r="AY49" i="83"/>
  <c r="AV49" i="83"/>
  <c r="AS49" i="83"/>
  <c r="AP49" i="83"/>
  <c r="AM49" i="83"/>
  <c r="AJ49" i="83"/>
  <c r="AD49" i="83"/>
  <c r="AA49" i="83"/>
  <c r="X49" i="83"/>
  <c r="CI49" i="83"/>
  <c r="CF49" i="83"/>
  <c r="U49" i="83"/>
  <c r="R49" i="83"/>
  <c r="O49" i="83"/>
  <c r="L49" i="83"/>
  <c r="CB46" i="83"/>
  <c r="CA46" i="83"/>
  <c r="BV46" i="83"/>
  <c r="BU46" i="83"/>
  <c r="AG46" i="83"/>
  <c r="AG49" i="83" s="1"/>
  <c r="CC43" i="83"/>
  <c r="BZ43" i="83"/>
  <c r="BW43" i="83"/>
  <c r="BT43" i="83"/>
  <c r="BQ43" i="83"/>
  <c r="BN43" i="83"/>
  <c r="BK43" i="83"/>
  <c r="BH43" i="83"/>
  <c r="BE43" i="83"/>
  <c r="BB43" i="83"/>
  <c r="AY43" i="83"/>
  <c r="AV43" i="83"/>
  <c r="AS43" i="83"/>
  <c r="AP43" i="83"/>
  <c r="AM43" i="83"/>
  <c r="AJ43" i="83"/>
  <c r="AG43" i="83"/>
  <c r="AD43" i="83"/>
  <c r="AA43" i="83"/>
  <c r="X43" i="83"/>
  <c r="CI43" i="83"/>
  <c r="CF43" i="83"/>
  <c r="U43" i="83"/>
  <c r="R43" i="83"/>
  <c r="O43" i="83"/>
  <c r="L43" i="83"/>
  <c r="I41" i="83"/>
  <c r="G41" i="83"/>
  <c r="G40" i="83"/>
  <c r="CC32" i="83"/>
  <c r="BZ32" i="83"/>
  <c r="BW32" i="83"/>
  <c r="BT32" i="83"/>
  <c r="BQ32" i="83"/>
  <c r="BN32" i="83"/>
  <c r="BK32" i="83"/>
  <c r="BH32" i="83"/>
  <c r="BE32" i="83"/>
  <c r="BB32" i="83"/>
  <c r="AY32" i="83"/>
  <c r="AV32" i="83"/>
  <c r="AS32" i="83"/>
  <c r="AP32" i="83"/>
  <c r="AM32" i="83"/>
  <c r="AJ32" i="83"/>
  <c r="AG32" i="83"/>
  <c r="AD32" i="83"/>
  <c r="AA32" i="83"/>
  <c r="X32" i="83"/>
  <c r="CI32" i="83"/>
  <c r="CF32" i="83"/>
  <c r="U32" i="83"/>
  <c r="R32" i="83"/>
  <c r="O32" i="83"/>
  <c r="L32" i="83"/>
  <c r="CC20" i="83"/>
  <c r="BZ20" i="83"/>
  <c r="BW20" i="83"/>
  <c r="BT20" i="83"/>
  <c r="BQ20" i="83"/>
  <c r="BN20" i="83"/>
  <c r="BK20" i="83"/>
  <c r="BH20" i="83"/>
  <c r="BE20" i="83"/>
  <c r="BB20" i="83"/>
  <c r="AY20" i="83"/>
  <c r="AV20" i="83"/>
  <c r="AS20" i="83"/>
  <c r="AP20" i="83"/>
  <c r="AM20" i="83"/>
  <c r="AJ20" i="83"/>
  <c r="AG20" i="83"/>
  <c r="AD20" i="83"/>
  <c r="AA20" i="83"/>
  <c r="X20" i="83"/>
  <c r="CI20" i="83"/>
  <c r="CF20" i="83"/>
  <c r="U20" i="83"/>
  <c r="R20" i="83"/>
  <c r="O20" i="83"/>
  <c r="L20" i="83"/>
  <c r="I18" i="83"/>
  <c r="CC79" i="83" s="1"/>
  <c r="G18" i="83"/>
  <c r="G17" i="83"/>
  <c r="CC7" i="83"/>
  <c r="BW7" i="83"/>
  <c r="BQ7" i="83"/>
  <c r="BK7" i="83"/>
  <c r="BE7" i="83"/>
  <c r="AY7" i="83"/>
  <c r="AS7" i="83"/>
  <c r="AM7" i="83"/>
  <c r="AG7" i="83"/>
  <c r="AA7" i="83"/>
  <c r="CI7" i="83"/>
  <c r="O7" i="83"/>
  <c r="L71" i="85" l="1"/>
  <c r="AJ71" i="85"/>
  <c r="AD71" i="85"/>
  <c r="AD73" i="85"/>
  <c r="R79" i="85"/>
  <c r="X71" i="85"/>
  <c r="AV71" i="85"/>
  <c r="AJ79" i="85"/>
  <c r="AP79" i="85"/>
  <c r="R71" i="85"/>
  <c r="AP71" i="85"/>
  <c r="X79" i="85"/>
  <c r="AV79" i="85"/>
  <c r="AP74" i="85"/>
  <c r="AV74" i="85"/>
  <c r="R75" i="85"/>
  <c r="L73" i="85"/>
  <c r="AJ73" i="85"/>
  <c r="AD74" i="85"/>
  <c r="X75" i="85"/>
  <c r="AV75" i="85"/>
  <c r="L79" i="85"/>
  <c r="X74" i="85"/>
  <c r="AP75" i="85"/>
  <c r="R73" i="85"/>
  <c r="AP73" i="85"/>
  <c r="L74" i="85"/>
  <c r="AJ74" i="85"/>
  <c r="AD75" i="85"/>
  <c r="X73" i="85"/>
  <c r="AV73" i="85"/>
  <c r="R74" i="85"/>
  <c r="L75" i="85"/>
  <c r="AJ75" i="85"/>
  <c r="O71" i="85"/>
  <c r="AA71" i="85"/>
  <c r="AM71" i="85"/>
  <c r="AY71" i="85"/>
  <c r="U73" i="85"/>
  <c r="AG73" i="85"/>
  <c r="AS73" i="85"/>
  <c r="O74" i="85"/>
  <c r="AA74" i="85"/>
  <c r="AM74" i="85"/>
  <c r="AY74" i="85"/>
  <c r="U75" i="85"/>
  <c r="AG75" i="85"/>
  <c r="AS75" i="85"/>
  <c r="U79" i="85"/>
  <c r="AG79" i="85"/>
  <c r="AS79" i="85"/>
  <c r="U71" i="85"/>
  <c r="AG71" i="85"/>
  <c r="AG85" i="85" s="1"/>
  <c r="AS71" i="85"/>
  <c r="O73" i="85"/>
  <c r="AA73" i="85"/>
  <c r="AM73" i="85"/>
  <c r="AY73" i="85"/>
  <c r="U74" i="85"/>
  <c r="AG74" i="85"/>
  <c r="AS74" i="85"/>
  <c r="O75" i="85"/>
  <c r="AA75" i="85"/>
  <c r="AM75" i="85"/>
  <c r="AY75" i="85"/>
  <c r="O79" i="85"/>
  <c r="AA79" i="85"/>
  <c r="AM79" i="85"/>
  <c r="AY79" i="85"/>
  <c r="R79" i="83"/>
  <c r="BH79" i="83"/>
  <c r="X79" i="83"/>
  <c r="BT79" i="83"/>
  <c r="L71" i="83"/>
  <c r="AD71" i="83"/>
  <c r="AP71" i="83"/>
  <c r="BB71" i="83"/>
  <c r="BN71" i="83"/>
  <c r="BZ71" i="83"/>
  <c r="X73" i="83"/>
  <c r="AJ79" i="83"/>
  <c r="CF71" i="83"/>
  <c r="AV79" i="83"/>
  <c r="R73" i="83"/>
  <c r="BT75" i="83"/>
  <c r="AJ75" i="83"/>
  <c r="BN74" i="83"/>
  <c r="AD74" i="83"/>
  <c r="BH73" i="83"/>
  <c r="BH75" i="83"/>
  <c r="X75" i="83"/>
  <c r="BZ74" i="83"/>
  <c r="AP74" i="83"/>
  <c r="L74" i="83"/>
  <c r="AV73" i="83"/>
  <c r="AV75" i="83"/>
  <c r="R75" i="83"/>
  <c r="BB74" i="83"/>
  <c r="CF74" i="83"/>
  <c r="BT73" i="83"/>
  <c r="AJ73" i="83"/>
  <c r="O71" i="83"/>
  <c r="CI71" i="83"/>
  <c r="AG71" i="83"/>
  <c r="AS71" i="83"/>
  <c r="BE71" i="83"/>
  <c r="BQ71" i="83"/>
  <c r="CC71" i="83"/>
  <c r="U73" i="83"/>
  <c r="AA73" i="83"/>
  <c r="AM73" i="83"/>
  <c r="AY73" i="83"/>
  <c r="BK73" i="83"/>
  <c r="BW73" i="83"/>
  <c r="O74" i="83"/>
  <c r="CI74" i="83"/>
  <c r="AG74" i="83"/>
  <c r="AS74" i="83"/>
  <c r="BE74" i="83"/>
  <c r="BQ74" i="83"/>
  <c r="CC74" i="83"/>
  <c r="U75" i="83"/>
  <c r="AA75" i="83"/>
  <c r="AM75" i="83"/>
  <c r="AY75" i="83"/>
  <c r="BK75" i="83"/>
  <c r="BW75" i="83"/>
  <c r="U79" i="83"/>
  <c r="AA79" i="83"/>
  <c r="AM79" i="83"/>
  <c r="AY79" i="83"/>
  <c r="BK79" i="83"/>
  <c r="BW79" i="83"/>
  <c r="R71" i="83"/>
  <c r="X71" i="83"/>
  <c r="AJ71" i="83"/>
  <c r="AV71" i="83"/>
  <c r="BH71" i="83"/>
  <c r="BT71" i="83"/>
  <c r="L73" i="83"/>
  <c r="CF73" i="83"/>
  <c r="AD73" i="83"/>
  <c r="AP73" i="83"/>
  <c r="BB73" i="83"/>
  <c r="BN73" i="83"/>
  <c r="BZ73" i="83"/>
  <c r="R74" i="83"/>
  <c r="X74" i="83"/>
  <c r="AJ74" i="83"/>
  <c r="AV74" i="83"/>
  <c r="BH74" i="83"/>
  <c r="BT74" i="83"/>
  <c r="L75" i="83"/>
  <c r="CF75" i="83"/>
  <c r="AD75" i="83"/>
  <c r="AP75" i="83"/>
  <c r="BB75" i="83"/>
  <c r="BN75" i="83"/>
  <c r="BZ75" i="83"/>
  <c r="L79" i="83"/>
  <c r="CF79" i="83"/>
  <c r="AD79" i="83"/>
  <c r="AP79" i="83"/>
  <c r="BB79" i="83"/>
  <c r="BN79" i="83"/>
  <c r="BZ79" i="83"/>
  <c r="U71" i="83"/>
  <c r="AA71" i="83"/>
  <c r="AM71" i="83"/>
  <c r="AY71" i="83"/>
  <c r="BK71" i="83"/>
  <c r="BW71" i="83"/>
  <c r="O73" i="83"/>
  <c r="CI73" i="83"/>
  <c r="AG73" i="83"/>
  <c r="AS73" i="83"/>
  <c r="BE73" i="83"/>
  <c r="BQ73" i="83"/>
  <c r="CC73" i="83"/>
  <c r="U74" i="83"/>
  <c r="AA74" i="83"/>
  <c r="AM74" i="83"/>
  <c r="AY74" i="83"/>
  <c r="BK74" i="83"/>
  <c r="BW74" i="83"/>
  <c r="O75" i="83"/>
  <c r="CI75" i="83"/>
  <c r="AG75" i="83"/>
  <c r="AS75" i="83"/>
  <c r="BE75" i="83"/>
  <c r="BQ75" i="83"/>
  <c r="CC75" i="83"/>
  <c r="O79" i="83"/>
  <c r="CI79" i="83"/>
  <c r="AG79" i="83"/>
  <c r="AS79" i="83"/>
  <c r="BE79" i="83"/>
  <c r="BQ79" i="83"/>
  <c r="AA85" i="85" l="1"/>
  <c r="AS85" i="85"/>
  <c r="AM85" i="85"/>
  <c r="X77" i="85"/>
  <c r="X81" i="85" s="1"/>
  <c r="X82" i="85" s="1"/>
  <c r="AM77" i="85"/>
  <c r="AS77" i="85"/>
  <c r="AS81" i="85" s="1"/>
  <c r="AJ77" i="85"/>
  <c r="AJ81" i="85" s="1"/>
  <c r="AJ82" i="85" s="1"/>
  <c r="AV77" i="85"/>
  <c r="AV81" i="85" s="1"/>
  <c r="AV82" i="85" s="1"/>
  <c r="AD77" i="85"/>
  <c r="AD81" i="85" s="1"/>
  <c r="AD82" i="85" s="1"/>
  <c r="AG77" i="85"/>
  <c r="AG81" i="85" s="1"/>
  <c r="AG82" i="85" s="1"/>
  <c r="AA77" i="85"/>
  <c r="AA81" i="85" s="1"/>
  <c r="AA82" i="85" s="1"/>
  <c r="O77" i="85"/>
  <c r="O81" i="85" s="1"/>
  <c r="O82" i="85" s="1"/>
  <c r="AS82" i="85"/>
  <c r="U77" i="85"/>
  <c r="U81" i="85" s="1"/>
  <c r="U82" i="85" s="1"/>
  <c r="AP77" i="85"/>
  <c r="AP81" i="85" s="1"/>
  <c r="AP82" i="85" s="1"/>
  <c r="L77" i="85"/>
  <c r="L81" i="85" s="1"/>
  <c r="L82" i="85" s="1"/>
  <c r="AM81" i="85"/>
  <c r="AY77" i="85"/>
  <c r="AY81" i="85" s="1"/>
  <c r="R77" i="85"/>
  <c r="R81" i="85" s="1"/>
  <c r="R82" i="85" s="1"/>
  <c r="AY85" i="85"/>
  <c r="BE85" i="83"/>
  <c r="BQ85" i="83"/>
  <c r="BE77" i="83"/>
  <c r="BE81" i="83" s="1"/>
  <c r="O77" i="83"/>
  <c r="O81" i="83" s="1"/>
  <c r="O82" i="83" s="1"/>
  <c r="BN77" i="83"/>
  <c r="BN81" i="83" s="1"/>
  <c r="BN82" i="83" s="1"/>
  <c r="CF77" i="83"/>
  <c r="CF81" i="83" s="1"/>
  <c r="CF82" i="83" s="1"/>
  <c r="BK77" i="83"/>
  <c r="BK81" i="83" s="1"/>
  <c r="U77" i="83"/>
  <c r="U81" i="83" s="1"/>
  <c r="BH77" i="83"/>
  <c r="BH81" i="83" s="1"/>
  <c r="BH82" i="83" s="1"/>
  <c r="X77" i="83"/>
  <c r="X81" i="83" s="1"/>
  <c r="X82" i="83" s="1"/>
  <c r="AS77" i="83"/>
  <c r="AS81" i="83" s="1"/>
  <c r="BB77" i="83"/>
  <c r="BB81" i="83" s="1"/>
  <c r="BB82" i="83" s="1"/>
  <c r="L77" i="83"/>
  <c r="L81" i="83" s="1"/>
  <c r="L82" i="83" s="1"/>
  <c r="AM85" i="83"/>
  <c r="AY77" i="83"/>
  <c r="AY81" i="83" s="1"/>
  <c r="AY82" i="83" s="1"/>
  <c r="BT77" i="83"/>
  <c r="BT81" i="83" s="1"/>
  <c r="BT82" i="83" s="1"/>
  <c r="R77" i="83"/>
  <c r="R81" i="83" s="1"/>
  <c r="R82" i="83" s="1"/>
  <c r="AY85" i="83"/>
  <c r="AJ77" i="83"/>
  <c r="AJ81" i="83" s="1"/>
  <c r="AJ82" i="83" s="1"/>
  <c r="CC77" i="83"/>
  <c r="CC81" i="83" s="1"/>
  <c r="CC82" i="83" s="1"/>
  <c r="AG77" i="83"/>
  <c r="AG81" i="83" s="1"/>
  <c r="BK82" i="83"/>
  <c r="U82" i="83"/>
  <c r="AP77" i="83"/>
  <c r="AP81" i="83" s="1"/>
  <c r="AP82" i="83" s="1"/>
  <c r="BW85" i="83"/>
  <c r="AA85" i="83"/>
  <c r="AM77" i="83"/>
  <c r="AM81" i="83" s="1"/>
  <c r="AV77" i="83"/>
  <c r="AV81" i="83" s="1"/>
  <c r="AV82" i="83" s="1"/>
  <c r="CI85" i="83"/>
  <c r="AS82" i="83"/>
  <c r="BQ77" i="83"/>
  <c r="BQ81" i="83" s="1"/>
  <c r="CI77" i="83"/>
  <c r="CI81" i="83" s="1"/>
  <c r="BZ77" i="83"/>
  <c r="BZ81" i="83" s="1"/>
  <c r="BZ82" i="83" s="1"/>
  <c r="AD77" i="83"/>
  <c r="AD81" i="83" s="1"/>
  <c r="AD82" i="83" s="1"/>
  <c r="BK85" i="83"/>
  <c r="BW77" i="83"/>
  <c r="BW81" i="83" s="1"/>
  <c r="AA77" i="83"/>
  <c r="AA81" i="83" s="1"/>
  <c r="AS85" i="83"/>
  <c r="CC85" i="83"/>
  <c r="AG85" i="83"/>
  <c r="AM82" i="85" l="1"/>
  <c r="AY82" i="85"/>
  <c r="CI82" i="83"/>
  <c r="AG82" i="83"/>
  <c r="BT88" i="83"/>
  <c r="AV88" i="83"/>
  <c r="X88" i="83"/>
  <c r="BZ88" i="83"/>
  <c r="BN88" i="83"/>
  <c r="AP88" i="83"/>
  <c r="AD88" i="83"/>
  <c r="BH88" i="83"/>
  <c r="AJ88" i="83"/>
  <c r="BB88" i="83"/>
  <c r="BE82" i="83"/>
  <c r="BW82" i="83"/>
  <c r="BQ82" i="83"/>
  <c r="AA82" i="83"/>
  <c r="AM82" i="83"/>
</calcChain>
</file>

<file path=xl/sharedStrings.xml><?xml version="1.0" encoding="utf-8"?>
<sst xmlns="http://schemas.openxmlformats.org/spreadsheetml/2006/main" count="320" uniqueCount="48">
  <si>
    <t>VILLAGE OF MAMARONECK</t>
  </si>
  <si>
    <t>SERIAL BONDS PAYABLE</t>
  </si>
  <si>
    <t>Principal</t>
  </si>
  <si>
    <t>Interest</t>
  </si>
  <si>
    <t>Original</t>
  </si>
  <si>
    <t>Balance</t>
  </si>
  <si>
    <t>New</t>
  </si>
  <si>
    <t>Purpose</t>
  </si>
  <si>
    <t>Issue</t>
  </si>
  <si>
    <t>Issues</t>
  </si>
  <si>
    <t>Redemptions</t>
  </si>
  <si>
    <t>Public Improvements</t>
  </si>
  <si>
    <t>$</t>
  </si>
  <si>
    <t>S</t>
  </si>
  <si>
    <t>Date</t>
  </si>
  <si>
    <t>Total</t>
  </si>
  <si>
    <t>Water</t>
  </si>
  <si>
    <t>General</t>
  </si>
  <si>
    <t>03/01/XX</t>
  </si>
  <si>
    <t>09/01/XX</t>
  </si>
  <si>
    <t>Sewer</t>
  </si>
  <si>
    <t>Refunding</t>
  </si>
  <si>
    <t>Library</t>
  </si>
  <si>
    <t>2016</t>
  </si>
  <si>
    <t xml:space="preserve"> </t>
  </si>
  <si>
    <t>2017</t>
  </si>
  <si>
    <t>08/1/XX</t>
  </si>
  <si>
    <t>02/1/XX</t>
  </si>
  <si>
    <t>2019</t>
  </si>
  <si>
    <t>3/15/XX</t>
  </si>
  <si>
    <t>9/15/XX</t>
  </si>
  <si>
    <t>2020 Series B</t>
  </si>
  <si>
    <t>2020 Series A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</si>
  <si>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</si>
  <si>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</si>
  <si>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</si>
  <si>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</si>
  <si>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</si>
  <si>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</si>
  <si>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</si>
  <si>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</si>
  <si>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</si>
  <si>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</si>
  <si>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2021 Series</t>
  </si>
  <si>
    <t>7/15/XX</t>
  </si>
  <si>
    <t>1/15/XX</t>
  </si>
  <si>
    <t>2031-32</t>
  </si>
  <si>
    <t>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</si>
</sst>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_)"/>
    <numFmt numFmtId="167" formatCode="mm/dd/yy;@"/>
    <numFmt numFmtId="179" formatCode="[$-409]mmmm\ d\,\ yyyy;@"/>
  </numFmts>
  <fonts count="24">
    <font>
      <sz val="11"/>
      <name val="SWISS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  <font>
      <b/>
      <sz val="12"/>
      <name val="Swiss"/>
    </font>
    <font>
      <sz val="12"/>
      <color theme="1"/>
      <name val="Swiss"/>
      <family val="2"/>
    </font>
    <font>
      <sz val="12"/>
      <color theme="1"/>
      <name val="Swiss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37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2" fillId="0" borderId="0"/>
    <xf numFmtId="0" fontId="7" fillId="0" borderId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8">
    <xf numFmtId="37" fontId="0" fillId="0" borderId="0" xfId="0"/>
    <xf numFmtId="43" fontId="23" fillId="0" borderId="0" xfId="29" applyFont="1" applyFill="1" applyAlignment="1">
      <alignment horizontal="right"/>
    </xf>
    <xf numFmtId="43" fontId="23" fillId="0" borderId="0" xfId="29" quotePrefix="1" applyFont="1" applyFill="1" applyAlignment="1">
      <alignment horizontal="right"/>
    </xf>
    <xf numFmtId="37" fontId="20" fillId="0" borderId="0" xfId="0" applyFont="1" applyFill="1"/>
    <xf numFmtId="37" fontId="20" fillId="0" borderId="10" xfId="0" applyFont="1" applyFill="1" applyBorder="1"/>
    <xf numFmtId="43" fontId="20" fillId="0" borderId="10" xfId="28" applyFont="1" applyFill="1" applyBorder="1"/>
    <xf numFmtId="43" fontId="23" fillId="0" borderId="10" xfId="29" applyFont="1" applyFill="1" applyBorder="1" applyAlignment="1">
      <alignment horizontal="right"/>
    </xf>
    <xf numFmtId="43" fontId="21" fillId="0" borderId="10" xfId="28" applyFont="1" applyFill="1" applyBorder="1"/>
    <xf numFmtId="43" fontId="20" fillId="0" borderId="0" xfId="28" applyFont="1"/>
    <xf numFmtId="43" fontId="23" fillId="0" borderId="0" xfId="29" quotePrefix="1" applyFont="1" applyAlignment="1">
      <alignment horizontal="right"/>
    </xf>
    <xf numFmtId="43" fontId="23" fillId="0" borderId="0" xfId="29" applyFont="1" applyAlignment="1">
      <alignment horizontal="right"/>
    </xf>
    <xf numFmtId="43" fontId="21" fillId="0" borderId="0" xfId="28" applyFont="1"/>
    <xf numFmtId="4" fontId="20" fillId="0" borderId="0" xfId="0" applyNumberFormat="1" applyFont="1" applyAlignment="1">
      <alignment horizontal="left"/>
    </xf>
    <xf numFmtId="39" fontId="21" fillId="0" borderId="0" xfId="0" applyNumberFormat="1" applyFont="1"/>
    <xf numFmtId="39" fontId="20" fillId="0" borderId="0" xfId="0" applyNumberFormat="1" applyFont="1"/>
    <xf numFmtId="43" fontId="21" fillId="0" borderId="0" xfId="28" applyFont="1" applyAlignment="1">
      <alignment horizontal="right"/>
    </xf>
    <xf numFmtId="164" fontId="20" fillId="0" borderId="0" xfId="0" quotePrefix="1" applyNumberFormat="1" applyFont="1" applyAlignment="1">
      <alignment horizontal="center"/>
    </xf>
    <xf numFmtId="37" fontId="20" fillId="0" borderId="0" xfId="0" applyFont="1"/>
    <xf numFmtId="164" fontId="20" fillId="0" borderId="0" xfId="0" applyNumberFormat="1" applyFont="1" applyAlignment="1">
      <alignment horizontal="center"/>
    </xf>
    <xf numFmtId="43" fontId="20" fillId="0" borderId="0" xfId="28" applyFont="1" applyAlignment="1">
      <alignment horizontal="center"/>
    </xf>
    <xf numFmtId="37" fontId="20" fillId="0" borderId="10" xfId="0" applyFont="1" applyBorder="1"/>
    <xf numFmtId="43" fontId="20" fillId="0" borderId="10" xfId="28" applyFont="1" applyBorder="1"/>
    <xf numFmtId="39" fontId="20" fillId="0" borderId="10" xfId="0" applyNumberFormat="1" applyFont="1" applyBorder="1"/>
    <xf numFmtId="43" fontId="21" fillId="0" borderId="10" xfId="28" applyFont="1" applyBorder="1" applyAlignment="1">
      <alignment horizontal="right"/>
    </xf>
    <xf numFmtId="43" fontId="23" fillId="0" borderId="10" xfId="29" applyFont="1" applyBorder="1" applyAlignment="1">
      <alignment horizontal="right"/>
    </xf>
    <xf numFmtId="43" fontId="21" fillId="0" borderId="10" xfId="28" applyFont="1" applyBorder="1"/>
    <xf numFmtId="37" fontId="20" fillId="0" borderId="0" xfId="0" applyFont="1" applyAlignment="1">
      <alignment horizontal="right"/>
    </xf>
    <xf numFmtId="43" fontId="20" fillId="0" borderId="0" xfId="28" applyFont="1" applyAlignment="1">
      <alignment horizontal="left"/>
    </xf>
    <xf numFmtId="43" fontId="20" fillId="0" borderId="0" xfId="28" quotePrefix="1" applyFont="1"/>
    <xf numFmtId="37" fontId="21" fillId="0" borderId="0" xfId="0" applyFont="1"/>
    <xf numFmtId="37" fontId="20" fillId="0" borderId="0" xfId="0" applyFont="1" applyAlignment="1">
      <alignment horizontal="center"/>
    </xf>
    <xf numFmtId="37" fontId="20" fillId="0" borderId="0" xfId="0" applyFont="1" applyAlignment="1">
      <alignment horizontal="left"/>
    </xf>
    <xf numFmtId="37" fontId="21" fillId="0" borderId="0" xfId="0" quotePrefix="1" applyFont="1"/>
    <xf numFmtId="37" fontId="20" fillId="0" borderId="15" xfId="0" applyFont="1" applyBorder="1" applyAlignment="1">
      <alignment horizontal="centerContinuous"/>
    </xf>
    <xf numFmtId="37" fontId="21" fillId="0" borderId="16" xfId="0" applyFont="1" applyBorder="1" applyAlignment="1">
      <alignment horizontal="centerContinuous"/>
    </xf>
    <xf numFmtId="37" fontId="20" fillId="0" borderId="16" xfId="0" applyFont="1" applyBorder="1" applyAlignment="1">
      <alignment horizontal="centerContinuous"/>
    </xf>
    <xf numFmtId="37" fontId="20" fillId="0" borderId="17" xfId="0" applyFont="1" applyBorder="1" applyAlignment="1">
      <alignment horizontal="centerContinuous"/>
    </xf>
    <xf numFmtId="37" fontId="21" fillId="0" borderId="15" xfId="0" applyFont="1" applyBorder="1" applyAlignment="1">
      <alignment horizontal="centerContinuous"/>
    </xf>
    <xf numFmtId="37" fontId="20" fillId="0" borderId="13" xfId="0" applyFont="1" applyBorder="1"/>
    <xf numFmtId="37" fontId="20" fillId="0" borderId="13" xfId="0" applyFont="1" applyBorder="1" applyAlignment="1">
      <alignment horizontal="center"/>
    </xf>
    <xf numFmtId="43" fontId="20" fillId="0" borderId="13" xfId="28" applyFont="1" applyBorder="1" applyAlignment="1">
      <alignment horizontal="center"/>
    </xf>
    <xf numFmtId="37" fontId="20" fillId="0" borderId="13" xfId="0" quotePrefix="1" applyFont="1" applyBorder="1" applyAlignment="1">
      <alignment horizontal="center"/>
    </xf>
    <xf numFmtId="37" fontId="20" fillId="0" borderId="10" xfId="0" applyFont="1" applyBorder="1" applyAlignment="1">
      <alignment horizontal="center"/>
    </xf>
    <xf numFmtId="179" fontId="20" fillId="0" borderId="0" xfId="0" applyNumberFormat="1" applyFont="1" applyAlignment="1">
      <alignment horizontal="left"/>
    </xf>
    <xf numFmtId="167" fontId="20" fillId="0" borderId="0" xfId="0" quotePrefix="1" applyNumberFormat="1" applyFont="1" applyAlignment="1">
      <alignment horizontal="center"/>
    </xf>
    <xf numFmtId="179" fontId="21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center"/>
    </xf>
    <xf numFmtId="37" fontId="21" fillId="0" borderId="10" xfId="0" applyFont="1" applyBorder="1"/>
    <xf numFmtId="39" fontId="21" fillId="0" borderId="10" xfId="0" applyNumberFormat="1" applyFont="1" applyBorder="1"/>
    <xf numFmtId="39" fontId="21" fillId="0" borderId="10" xfId="0" applyNumberFormat="1" applyFont="1" applyBorder="1" applyAlignment="1">
      <alignment horizontal="right"/>
    </xf>
    <xf numFmtId="37" fontId="21" fillId="0" borderId="0" xfId="0" applyFont="1" applyFill="1"/>
    <xf numFmtId="43" fontId="20" fillId="0" borderId="0" xfId="28" applyFont="1" applyFill="1"/>
    <xf numFmtId="37" fontId="21" fillId="0" borderId="11" xfId="0" applyFont="1" applyBorder="1" applyAlignment="1">
      <alignment horizontal="center"/>
    </xf>
    <xf numFmtId="43" fontId="21" fillId="0" borderId="11" xfId="28" applyFont="1" applyBorder="1"/>
    <xf numFmtId="39" fontId="21" fillId="0" borderId="12" xfId="0" applyNumberFormat="1" applyFont="1" applyBorder="1" applyAlignment="1">
      <alignment horizontal="center"/>
    </xf>
    <xf numFmtId="39" fontId="20" fillId="0" borderId="13" xfId="0" applyNumberFormat="1" applyFont="1" applyBorder="1"/>
    <xf numFmtId="39" fontId="20" fillId="0" borderId="12" xfId="0" applyNumberFormat="1" applyFont="1" applyBorder="1" applyAlignment="1">
      <alignment horizontal="center"/>
    </xf>
    <xf numFmtId="39" fontId="20" fillId="0" borderId="0" xfId="0" applyNumberFormat="1" applyFont="1" applyAlignment="1">
      <alignment horizontal="center"/>
    </xf>
    <xf numFmtId="37" fontId="20" fillId="0" borderId="11" xfId="0" applyFont="1" applyBorder="1"/>
    <xf numFmtId="43" fontId="20" fillId="0" borderId="11" xfId="28" applyFont="1" applyBorder="1"/>
    <xf numFmtId="37" fontId="21" fillId="0" borderId="0" xfId="0" applyFont="1" applyAlignment="1">
      <alignment horizontal="center"/>
    </xf>
    <xf numFmtId="37" fontId="20" fillId="0" borderId="14" xfId="0" applyFont="1" applyBorder="1" applyAlignment="1">
      <alignment horizontal="centerContinuous"/>
    </xf>
    <xf numFmtId="37" fontId="20" fillId="0" borderId="15" xfId="0" applyFont="1" applyBorder="1"/>
    <xf numFmtId="37" fontId="20" fillId="0" borderId="17" xfId="0" applyFont="1" applyBorder="1"/>
    <xf numFmtId="37" fontId="21" fillId="0" borderId="17" xfId="0" applyFont="1" applyBorder="1" applyAlignment="1">
      <alignment horizontal="centerContinuous"/>
    </xf>
    <xf numFmtId="37" fontId="20" fillId="24" borderId="0" xfId="0" applyFont="1" applyFill="1"/>
    <xf numFmtId="37" fontId="20" fillId="24" borderId="15" xfId="0" applyFont="1" applyFill="1" applyBorder="1" applyAlignment="1">
      <alignment horizontal="centerContinuous"/>
    </xf>
    <xf numFmtId="37" fontId="20" fillId="24" borderId="16" xfId="0" applyFont="1" applyFill="1" applyBorder="1" applyAlignment="1">
      <alignment horizontal="centerContinuous"/>
    </xf>
    <xf numFmtId="37" fontId="20" fillId="24" borderId="17" xfId="0" applyFont="1" applyFill="1" applyBorder="1" applyAlignment="1">
      <alignment horizontal="centerContinuous"/>
    </xf>
    <xf numFmtId="37" fontId="20" fillId="24" borderId="15" xfId="0" applyFont="1" applyFill="1" applyBorder="1"/>
    <xf numFmtId="37" fontId="21" fillId="24" borderId="16" xfId="0" applyFont="1" applyFill="1" applyBorder="1" applyAlignment="1">
      <alignment horizontal="centerContinuous"/>
    </xf>
    <xf numFmtId="37" fontId="20" fillId="24" borderId="17" xfId="0" applyFont="1" applyFill="1" applyBorder="1"/>
    <xf numFmtId="37" fontId="21" fillId="24" borderId="17" xfId="0" applyFont="1" applyFill="1" applyBorder="1" applyAlignment="1">
      <alignment horizontal="centerContinuous"/>
    </xf>
    <xf numFmtId="37" fontId="20" fillId="24" borderId="13" xfId="0" applyFont="1" applyFill="1" applyBorder="1"/>
    <xf numFmtId="37" fontId="20" fillId="24" borderId="13" xfId="0" applyFont="1" applyFill="1" applyBorder="1" applyAlignment="1">
      <alignment horizontal="center"/>
    </xf>
    <xf numFmtId="37" fontId="20" fillId="24" borderId="13" xfId="0" quotePrefix="1" applyFont="1" applyFill="1" applyBorder="1" applyAlignment="1">
      <alignment horizontal="center"/>
    </xf>
    <xf numFmtId="43" fontId="21" fillId="24" borderId="0" xfId="28" applyFont="1" applyFill="1"/>
    <xf numFmtId="43" fontId="20" fillId="24" borderId="0" xfId="28" applyFont="1" applyFill="1"/>
    <xf numFmtId="43" fontId="23" fillId="24" borderId="0" xfId="29" quotePrefix="1" applyFont="1" applyFill="1" applyAlignment="1">
      <alignment horizontal="right"/>
    </xf>
    <xf numFmtId="43" fontId="20" fillId="24" borderId="10" xfId="28" applyFont="1" applyFill="1" applyBorder="1"/>
    <xf numFmtId="39" fontId="21" fillId="24" borderId="10" xfId="0" applyNumberFormat="1" applyFont="1" applyFill="1" applyBorder="1"/>
    <xf numFmtId="43" fontId="21" fillId="24" borderId="10" xfId="28" applyFont="1" applyFill="1" applyBorder="1"/>
    <xf numFmtId="39" fontId="21" fillId="24" borderId="0" xfId="0" applyNumberFormat="1" applyFont="1" applyFill="1"/>
    <xf numFmtId="43" fontId="23" fillId="24" borderId="0" xfId="29" applyFont="1" applyFill="1" applyAlignment="1">
      <alignment horizontal="right"/>
    </xf>
    <xf numFmtId="43" fontId="23" fillId="24" borderId="10" xfId="29" applyFont="1" applyFill="1" applyBorder="1" applyAlignment="1">
      <alignment horizontal="right"/>
    </xf>
    <xf numFmtId="39" fontId="21" fillId="24" borderId="12" xfId="0" applyNumberFormat="1" applyFont="1" applyFill="1" applyBorder="1" applyAlignment="1">
      <alignment horizontal="center"/>
    </xf>
    <xf numFmtId="43" fontId="21" fillId="24" borderId="11" xfId="28" applyFont="1" applyFill="1" applyBorder="1"/>
    <xf numFmtId="39" fontId="20" fillId="24" borderId="0" xfId="0" applyNumberFormat="1" applyFont="1" applyFill="1"/>
    <xf numFmtId="37" fontId="21" fillId="24" borderId="0" xfId="0" applyFont="1" applyFill="1"/>
    <xf numFmtId="39" fontId="20" fillId="24" borderId="13" xfId="0" applyNumberFormat="1" applyFont="1" applyFill="1" applyBorder="1"/>
    <xf numFmtId="39" fontId="20" fillId="24" borderId="12" xfId="0" applyNumberFormat="1" applyFont="1" applyFill="1" applyBorder="1" applyAlignment="1">
      <alignment horizontal="center"/>
    </xf>
    <xf numFmtId="39" fontId="20" fillId="24" borderId="0" xfId="0" applyNumberFormat="1" applyFont="1" applyFill="1" applyAlignment="1">
      <alignment horizontal="center"/>
    </xf>
    <xf numFmtId="37" fontId="20" fillId="24" borderId="10" xfId="0" applyFont="1" applyFill="1" applyBorder="1"/>
    <xf numFmtId="37" fontId="20" fillId="24" borderId="11" xfId="0" applyFont="1" applyFill="1" applyBorder="1"/>
    <xf numFmtId="43" fontId="20" fillId="24" borderId="11" xfId="28" applyFont="1" applyFill="1" applyBorder="1"/>
    <xf numFmtId="37" fontId="20" fillId="0" borderId="15" xfId="0" applyFont="1" applyFill="1" applyBorder="1" applyAlignment="1">
      <alignment horizontal="centerContinuous"/>
    </xf>
    <xf numFmtId="37" fontId="20" fillId="0" borderId="16" xfId="0" applyFont="1" applyFill="1" applyBorder="1" applyAlignment="1">
      <alignment horizontal="centerContinuous"/>
    </xf>
    <xf numFmtId="37" fontId="20" fillId="0" borderId="17" xfId="0" applyFont="1" applyFill="1" applyBorder="1" applyAlignment="1">
      <alignment horizontal="centerContinuous"/>
    </xf>
    <xf numFmtId="37" fontId="20" fillId="0" borderId="15" xfId="0" applyFont="1" applyFill="1" applyBorder="1"/>
    <xf numFmtId="37" fontId="21" fillId="0" borderId="16" xfId="0" applyFont="1" applyFill="1" applyBorder="1" applyAlignment="1">
      <alignment horizontal="centerContinuous"/>
    </xf>
    <xf numFmtId="37" fontId="20" fillId="0" borderId="17" xfId="0" applyFont="1" applyFill="1" applyBorder="1"/>
    <xf numFmtId="37" fontId="21" fillId="0" borderId="17" xfId="0" applyFont="1" applyFill="1" applyBorder="1" applyAlignment="1">
      <alignment horizontal="centerContinuous"/>
    </xf>
    <xf numFmtId="37" fontId="20" fillId="0" borderId="13" xfId="0" applyFont="1" applyFill="1" applyBorder="1"/>
    <xf numFmtId="37" fontId="20" fillId="0" borderId="13" xfId="0" applyFont="1" applyFill="1" applyBorder="1" applyAlignment="1">
      <alignment horizontal="center"/>
    </xf>
    <xf numFmtId="37" fontId="20" fillId="0" borderId="13" xfId="0" quotePrefix="1" applyFont="1" applyFill="1" applyBorder="1" applyAlignment="1">
      <alignment horizontal="center"/>
    </xf>
    <xf numFmtId="43" fontId="21" fillId="0" borderId="0" xfId="28" applyFont="1" applyFill="1"/>
    <xf numFmtId="39" fontId="21" fillId="0" borderId="10" xfId="0" applyNumberFormat="1" applyFont="1" applyFill="1" applyBorder="1"/>
    <xf numFmtId="39" fontId="21" fillId="0" borderId="0" xfId="0" applyNumberFormat="1" applyFont="1" applyFill="1"/>
    <xf numFmtId="39" fontId="21" fillId="0" borderId="12" xfId="0" applyNumberFormat="1" applyFont="1" applyFill="1" applyBorder="1" applyAlignment="1">
      <alignment horizontal="center"/>
    </xf>
    <xf numFmtId="43" fontId="21" fillId="0" borderId="11" xfId="28" applyFont="1" applyFill="1" applyBorder="1"/>
    <xf numFmtId="39" fontId="20" fillId="0" borderId="0" xfId="0" applyNumberFormat="1" applyFont="1" applyFill="1"/>
    <xf numFmtId="39" fontId="20" fillId="0" borderId="13" xfId="0" applyNumberFormat="1" applyFont="1" applyFill="1" applyBorder="1"/>
    <xf numFmtId="39" fontId="20" fillId="0" borderId="12" xfId="0" applyNumberFormat="1" applyFont="1" applyFill="1" applyBorder="1" applyAlignment="1">
      <alignment horizontal="center"/>
    </xf>
    <xf numFmtId="39" fontId="20" fillId="0" borderId="0" xfId="0" applyNumberFormat="1" applyFont="1" applyFill="1" applyAlignment="1">
      <alignment horizontal="center"/>
    </xf>
    <xf numFmtId="37" fontId="20" fillId="0" borderId="11" xfId="0" applyFont="1" applyFill="1" applyBorder="1"/>
    <xf numFmtId="43" fontId="20" fillId="0" borderId="11" xfId="28" applyFont="1" applyFill="1" applyBorder="1"/>
    <xf numFmtId="43" fontId="20" fillId="0" borderId="0" xfId="28" applyFont="1" applyFill="1" applyAlignment="1">
      <alignment horizontal="center"/>
    </xf>
    <xf numFmtId="37" fontId="20" fillId="0" borderId="0" xfId="0" quotePrefix="1" applyFont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9D5E8-9FAA-49EB-BFC6-580B385B6146}">
  <sheetPr>
    <tabColor rgb="FF00B050"/>
  </sheetPr>
  <dimension ref="B1:CI535"/>
  <sheetViews>
    <sheetView topLeftCell="A55" zoomScale="65" zoomScaleNormal="65" workbookViewId="0">
      <selection activeCell="A91" sqref="A91:XFD110"/>
    </sheetView>
  </sheetViews>
  <sheetFormatPr defaultColWidth="9.75" defaultRowHeight="15"/>
  <cols>
    <col min="1" max="2" width="1.75" style="17" customWidth="1"/>
    <col min="3" max="3" width="17.375" style="30" bestFit="1" customWidth="1"/>
    <col min="4" max="5" width="1.75" style="17" customWidth="1"/>
    <col min="6" max="6" width="20.75" style="17" bestFit="1" customWidth="1"/>
    <col min="7" max="7" width="10.25" style="30" customWidth="1"/>
    <col min="8" max="8" width="1.625" style="17" customWidth="1"/>
    <col min="9" max="9" width="7.75" style="17" customWidth="1"/>
    <col min="10" max="10" width="1.625" style="17" customWidth="1"/>
    <col min="11" max="11" width="1.75" style="17" customWidth="1"/>
    <col min="12" max="12" width="20.625" style="8" bestFit="1" customWidth="1"/>
    <col min="13" max="13" width="0.875" style="17" customWidth="1"/>
    <col min="14" max="14" width="3.75" style="17" hidden="1" customWidth="1"/>
    <col min="15" max="15" width="19.5" style="17" hidden="1" customWidth="1"/>
    <col min="16" max="17" width="1.75" style="17" hidden="1" customWidth="1"/>
    <col min="18" max="18" width="19.5" style="17" hidden="1" customWidth="1"/>
    <col min="19" max="20" width="1.625" style="17" hidden="1" customWidth="1"/>
    <col min="21" max="21" width="18.625" style="17" hidden="1" customWidth="1"/>
    <col min="22" max="23" width="1.75" style="17" customWidth="1"/>
    <col min="24" max="24" width="19.5" style="17" bestFit="1" customWidth="1"/>
    <col min="25" max="26" width="0.875" style="17" customWidth="1"/>
    <col min="27" max="27" width="18.625" style="8" bestFit="1" customWidth="1"/>
    <col min="28" max="29" width="0.875" style="8" customWidth="1"/>
    <col min="30" max="30" width="19.5" style="17" bestFit="1" customWidth="1"/>
    <col min="31" max="32" width="0.875" style="17" customWidth="1"/>
    <col min="33" max="33" width="20.5" style="17" customWidth="1"/>
    <col min="34" max="35" width="0.875" style="17" customWidth="1"/>
    <col min="36" max="36" width="19.5" style="17" bestFit="1" customWidth="1"/>
    <col min="37" max="38" width="0.875" style="17" customWidth="1"/>
    <col min="39" max="39" width="17" style="17" bestFit="1" customWidth="1"/>
    <col min="40" max="41" width="0.875" style="17" customWidth="1"/>
    <col min="42" max="42" width="19.5" style="17" bestFit="1" customWidth="1"/>
    <col min="43" max="44" width="0.875" style="17" customWidth="1"/>
    <col min="45" max="45" width="17" style="17" bestFit="1" customWidth="1"/>
    <col min="46" max="46" width="2.125" style="17" customWidth="1"/>
    <col min="47" max="47" width="0.875" style="17" customWidth="1"/>
    <col min="48" max="48" width="19.5" style="17" bestFit="1" customWidth="1"/>
    <col min="49" max="50" width="0.875" style="17" customWidth="1"/>
    <col min="51" max="51" width="17" style="17" bestFit="1" customWidth="1"/>
    <col min="52" max="52" width="1.375" style="17" customWidth="1"/>
    <col min="53" max="53" width="0.875" style="17" customWidth="1"/>
    <col min="54" max="54" width="19.5" style="17" bestFit="1" customWidth="1"/>
    <col min="55" max="56" width="0.875" style="17" customWidth="1"/>
    <col min="57" max="57" width="17" style="17" bestFit="1" customWidth="1"/>
    <col min="58" max="58" width="1.75" style="17" customWidth="1"/>
    <col min="59" max="59" width="0.875" style="17" customWidth="1"/>
    <col min="60" max="60" width="19.5" style="17" bestFit="1" customWidth="1"/>
    <col min="61" max="61" width="3" style="17" customWidth="1"/>
    <col min="62" max="62" width="0.875" style="17" customWidth="1"/>
    <col min="63" max="63" width="17" style="17" bestFit="1" customWidth="1"/>
    <col min="64" max="64" width="1.875" style="17" customWidth="1"/>
    <col min="65" max="65" width="0.875" style="17" customWidth="1"/>
    <col min="66" max="66" width="19.5" style="17" bestFit="1" customWidth="1"/>
    <col min="67" max="68" width="0.875" style="17" customWidth="1"/>
    <col min="69" max="69" width="17" style="17" bestFit="1" customWidth="1"/>
    <col min="70" max="70" width="1.625" style="17" customWidth="1"/>
    <col min="71" max="71" width="0.875" style="17" customWidth="1"/>
    <col min="72" max="72" width="19.5" style="17" bestFit="1" customWidth="1"/>
    <col min="73" max="74" width="0.875" style="17" customWidth="1"/>
    <col min="75" max="75" width="17" style="17" bestFit="1" customWidth="1"/>
    <col min="76" max="76" width="1.25" style="17" customWidth="1"/>
    <col min="77" max="77" width="0.875" style="17" customWidth="1"/>
    <col min="78" max="78" width="19.5" style="17" bestFit="1" customWidth="1"/>
    <col min="79" max="80" width="0.875" style="17" customWidth="1"/>
    <col min="81" max="81" width="17" style="17" bestFit="1" customWidth="1"/>
    <col min="82" max="82" width="2" style="17" customWidth="1"/>
    <col min="83" max="83" width="1.75" style="3" customWidth="1"/>
    <col min="84" max="84" width="19.5" style="3" bestFit="1" customWidth="1"/>
    <col min="85" max="85" width="3.75" style="3" customWidth="1"/>
    <col min="86" max="86" width="1.75" style="3" customWidth="1"/>
    <col min="87" max="87" width="19.5" style="3" bestFit="1" customWidth="1"/>
    <col min="88" max="16384" width="9.75" style="17"/>
  </cols>
  <sheetData>
    <row r="1" spans="2:87" ht="15.75">
      <c r="B1" s="29" t="s">
        <v>0</v>
      </c>
      <c r="AC1" s="77"/>
      <c r="AD1" s="65"/>
      <c r="AE1" s="65"/>
      <c r="AF1" s="65"/>
      <c r="AG1" s="65"/>
      <c r="AH1" s="65"/>
      <c r="AO1" s="65"/>
      <c r="AP1" s="65"/>
      <c r="AQ1" s="65"/>
      <c r="AR1" s="65"/>
      <c r="AS1" s="65"/>
      <c r="AT1" s="65"/>
      <c r="BA1" s="65"/>
      <c r="BB1" s="65"/>
      <c r="BC1" s="65"/>
      <c r="BD1" s="65"/>
      <c r="BE1" s="65"/>
      <c r="BF1" s="65"/>
      <c r="BG1" s="65"/>
      <c r="BM1" s="65"/>
      <c r="BN1" s="65"/>
      <c r="BO1" s="65"/>
      <c r="BP1" s="65"/>
      <c r="BQ1" s="65"/>
      <c r="BR1" s="65"/>
      <c r="BY1" s="65"/>
      <c r="BZ1" s="65"/>
      <c r="CA1" s="65"/>
      <c r="CB1" s="65"/>
      <c r="CC1" s="65"/>
      <c r="CD1" s="65"/>
    </row>
    <row r="2" spans="2:87" ht="15.75">
      <c r="B2" s="29" t="s">
        <v>1</v>
      </c>
      <c r="AC2" s="77"/>
      <c r="AD2" s="65"/>
      <c r="AE2" s="65"/>
      <c r="AF2" s="65"/>
      <c r="AG2" s="65"/>
      <c r="AH2" s="65"/>
      <c r="AO2" s="65"/>
      <c r="AP2" s="65"/>
      <c r="AQ2" s="65"/>
      <c r="AR2" s="65"/>
      <c r="AS2" s="65"/>
      <c r="AT2" s="65"/>
      <c r="BA2" s="65"/>
      <c r="BB2" s="65"/>
      <c r="BC2" s="65"/>
      <c r="BD2" s="65"/>
      <c r="BE2" s="65"/>
      <c r="BF2" s="65"/>
      <c r="BG2" s="65"/>
      <c r="BM2" s="65"/>
      <c r="BN2" s="65"/>
      <c r="BO2" s="65"/>
      <c r="BP2" s="65"/>
      <c r="BQ2" s="65"/>
      <c r="BR2" s="65"/>
      <c r="BY2" s="65"/>
      <c r="BZ2" s="65"/>
      <c r="CA2" s="65"/>
      <c r="CB2" s="65"/>
      <c r="CC2" s="65"/>
      <c r="CD2" s="65"/>
    </row>
    <row r="3" spans="2:87" ht="15.75">
      <c r="B3" s="32" t="s">
        <v>47</v>
      </c>
      <c r="AC3" s="77"/>
      <c r="AD3" s="65"/>
      <c r="AE3" s="65"/>
      <c r="AF3" s="65"/>
      <c r="AG3" s="65"/>
      <c r="AH3" s="65"/>
      <c r="AO3" s="65"/>
      <c r="AP3" s="65"/>
      <c r="AQ3" s="65"/>
      <c r="AR3" s="65"/>
      <c r="AS3" s="65"/>
      <c r="AT3" s="65"/>
      <c r="BA3" s="65"/>
      <c r="BB3" s="65"/>
      <c r="BC3" s="65"/>
      <c r="BD3" s="65"/>
      <c r="BE3" s="65"/>
      <c r="BF3" s="65"/>
      <c r="BG3" s="65"/>
      <c r="BM3" s="65"/>
      <c r="BN3" s="65"/>
      <c r="BO3" s="65"/>
      <c r="BP3" s="65"/>
      <c r="BQ3" s="65"/>
      <c r="BR3" s="65"/>
      <c r="BY3" s="65"/>
      <c r="BZ3" s="65"/>
      <c r="CA3" s="65"/>
      <c r="CB3" s="65"/>
      <c r="CC3" s="65"/>
      <c r="CD3" s="65"/>
    </row>
    <row r="4" spans="2:87" ht="15.75" thickBot="1">
      <c r="AC4" s="77"/>
      <c r="AD4" s="65"/>
      <c r="AE4" s="65"/>
      <c r="AF4" s="65"/>
      <c r="AG4" s="65"/>
      <c r="AH4" s="65"/>
      <c r="AO4" s="65"/>
      <c r="AP4" s="65"/>
      <c r="AQ4" s="65"/>
      <c r="AR4" s="65"/>
      <c r="AS4" s="65"/>
      <c r="AT4" s="65"/>
      <c r="BA4" s="65"/>
      <c r="BB4" s="65"/>
      <c r="BC4" s="65"/>
      <c r="BD4" s="65"/>
      <c r="BE4" s="65"/>
      <c r="BF4" s="65"/>
      <c r="BG4" s="65"/>
      <c r="BM4" s="65"/>
      <c r="BN4" s="65"/>
      <c r="BO4" s="65"/>
      <c r="BP4" s="65"/>
      <c r="BQ4" s="65"/>
      <c r="BR4" s="65"/>
      <c r="BY4" s="65"/>
      <c r="BZ4" s="65"/>
      <c r="CA4" s="65"/>
      <c r="CB4" s="65"/>
      <c r="CC4" s="65"/>
      <c r="CD4" s="65"/>
    </row>
    <row r="5" spans="2:87" ht="16.5" thickBot="1">
      <c r="C5" s="30" t="s">
        <v>4</v>
      </c>
      <c r="N5" s="37" t="s">
        <v>3</v>
      </c>
      <c r="O5" s="35"/>
      <c r="P5" s="35"/>
      <c r="Q5" s="35"/>
      <c r="R5" s="35"/>
      <c r="S5" s="35"/>
      <c r="T5" s="35"/>
      <c r="U5" s="61"/>
      <c r="W5" s="33"/>
      <c r="X5" s="35" t="s">
        <v>33</v>
      </c>
      <c r="Y5" s="35"/>
      <c r="Z5" s="35"/>
      <c r="AA5" s="36"/>
      <c r="AC5" s="66"/>
      <c r="AD5" s="67" t="s">
        <v>34</v>
      </c>
      <c r="AE5" s="67"/>
      <c r="AF5" s="67"/>
      <c r="AG5" s="68"/>
      <c r="AH5" s="65"/>
      <c r="AI5" s="33"/>
      <c r="AJ5" s="35" t="s">
        <v>35</v>
      </c>
      <c r="AK5" s="35"/>
      <c r="AL5" s="35"/>
      <c r="AM5" s="36"/>
      <c r="AO5" s="66"/>
      <c r="AP5" s="67" t="s">
        <v>36</v>
      </c>
      <c r="AQ5" s="67"/>
      <c r="AR5" s="67"/>
      <c r="AS5" s="68"/>
      <c r="AT5" s="65"/>
      <c r="AU5" s="33"/>
      <c r="AV5" s="35" t="s">
        <v>37</v>
      </c>
      <c r="AW5" s="35"/>
      <c r="AX5" s="35"/>
      <c r="AY5" s="36"/>
      <c r="BA5" s="66"/>
      <c r="BB5" s="67" t="s">
        <v>38</v>
      </c>
      <c r="BC5" s="67"/>
      <c r="BD5" s="67"/>
      <c r="BE5" s="68"/>
      <c r="BF5" s="65"/>
      <c r="BG5" s="66"/>
      <c r="BH5" s="35" t="s">
        <v>39</v>
      </c>
      <c r="BI5" s="35"/>
      <c r="BJ5" s="35"/>
      <c r="BK5" s="36"/>
      <c r="BM5" s="66"/>
      <c r="BN5" s="67" t="s">
        <v>40</v>
      </c>
      <c r="BO5" s="67"/>
      <c r="BP5" s="67"/>
      <c r="BQ5" s="68"/>
      <c r="BR5" s="65"/>
      <c r="BS5" s="33"/>
      <c r="BT5" s="35" t="s">
        <v>41</v>
      </c>
      <c r="BU5" s="35"/>
      <c r="BV5" s="35"/>
      <c r="BW5" s="36"/>
      <c r="BY5" s="66"/>
      <c r="BZ5" s="67" t="s">
        <v>42</v>
      </c>
      <c r="CA5" s="67"/>
      <c r="CB5" s="67"/>
      <c r="CC5" s="68"/>
      <c r="CD5" s="65"/>
      <c r="CE5" s="95"/>
      <c r="CF5" s="96" t="s">
        <v>46</v>
      </c>
      <c r="CG5" s="96"/>
      <c r="CH5" s="96"/>
      <c r="CI5" s="97"/>
    </row>
    <row r="6" spans="2:87" ht="16.5" thickBot="1">
      <c r="C6" s="30" t="s">
        <v>8</v>
      </c>
      <c r="L6" s="19" t="s">
        <v>4</v>
      </c>
      <c r="O6" s="30" t="s">
        <v>5</v>
      </c>
      <c r="R6" s="30" t="s">
        <v>6</v>
      </c>
      <c r="S6" s="30"/>
      <c r="T6" s="30"/>
      <c r="U6" s="30"/>
      <c r="W6" s="62"/>
      <c r="X6" s="34" t="s">
        <v>2</v>
      </c>
      <c r="Y6" s="63"/>
      <c r="Z6" s="62"/>
      <c r="AA6" s="64" t="s">
        <v>3</v>
      </c>
      <c r="AC6" s="69"/>
      <c r="AD6" s="70" t="s">
        <v>2</v>
      </c>
      <c r="AE6" s="71"/>
      <c r="AF6" s="69"/>
      <c r="AG6" s="72" t="s">
        <v>3</v>
      </c>
      <c r="AH6" s="65"/>
      <c r="AI6" s="62"/>
      <c r="AJ6" s="34" t="s">
        <v>2</v>
      </c>
      <c r="AK6" s="63"/>
      <c r="AL6" s="62"/>
      <c r="AM6" s="64" t="s">
        <v>3</v>
      </c>
      <c r="AO6" s="69"/>
      <c r="AP6" s="70" t="s">
        <v>2</v>
      </c>
      <c r="AQ6" s="71"/>
      <c r="AR6" s="69"/>
      <c r="AS6" s="72" t="s">
        <v>3</v>
      </c>
      <c r="AT6" s="65"/>
      <c r="AU6" s="62"/>
      <c r="AV6" s="34" t="s">
        <v>2</v>
      </c>
      <c r="AW6" s="63"/>
      <c r="AX6" s="62"/>
      <c r="AY6" s="64" t="s">
        <v>3</v>
      </c>
      <c r="BA6" s="69"/>
      <c r="BB6" s="70" t="s">
        <v>2</v>
      </c>
      <c r="BC6" s="71"/>
      <c r="BD6" s="69"/>
      <c r="BE6" s="72" t="s">
        <v>3</v>
      </c>
      <c r="BF6" s="65"/>
      <c r="BG6" s="69"/>
      <c r="BH6" s="34" t="s">
        <v>2</v>
      </c>
      <c r="BI6" s="63"/>
      <c r="BJ6" s="62"/>
      <c r="BK6" s="64" t="s">
        <v>3</v>
      </c>
      <c r="BM6" s="69"/>
      <c r="BN6" s="70" t="s">
        <v>2</v>
      </c>
      <c r="BO6" s="71"/>
      <c r="BP6" s="69"/>
      <c r="BQ6" s="72" t="s">
        <v>3</v>
      </c>
      <c r="BR6" s="65"/>
      <c r="BS6" s="62"/>
      <c r="BT6" s="34" t="s">
        <v>2</v>
      </c>
      <c r="BU6" s="63"/>
      <c r="BV6" s="62"/>
      <c r="BW6" s="64" t="s">
        <v>3</v>
      </c>
      <c r="BY6" s="69"/>
      <c r="BZ6" s="70" t="s">
        <v>2</v>
      </c>
      <c r="CA6" s="71"/>
      <c r="CB6" s="69"/>
      <c r="CC6" s="72" t="s">
        <v>3</v>
      </c>
      <c r="CD6" s="65"/>
      <c r="CE6" s="98"/>
      <c r="CF6" s="99" t="s">
        <v>2</v>
      </c>
      <c r="CG6" s="100"/>
      <c r="CH6" s="98"/>
      <c r="CI6" s="101" t="s">
        <v>3</v>
      </c>
    </row>
    <row r="7" spans="2:87">
      <c r="B7" s="38"/>
      <c r="C7" s="39" t="s">
        <v>14</v>
      </c>
      <c r="E7" s="38"/>
      <c r="F7" s="39" t="s">
        <v>7</v>
      </c>
      <c r="K7" s="38"/>
      <c r="L7" s="40" t="s">
        <v>8</v>
      </c>
      <c r="N7" s="38"/>
      <c r="O7" s="39" t="e">
        <f>+#REF!</f>
        <v>#REF!</v>
      </c>
      <c r="Q7" s="38"/>
      <c r="R7" s="39" t="s">
        <v>9</v>
      </c>
      <c r="S7" s="30"/>
      <c r="T7" s="30"/>
      <c r="U7" s="42" t="s">
        <v>21</v>
      </c>
      <c r="W7" s="38"/>
      <c r="X7" s="39" t="s">
        <v>10</v>
      </c>
      <c r="Z7" s="38"/>
      <c r="AA7" s="41" t="str">
        <f>+R7</f>
        <v>Issues</v>
      </c>
      <c r="AC7" s="73"/>
      <c r="AD7" s="74" t="s">
        <v>10</v>
      </c>
      <c r="AE7" s="65"/>
      <c r="AF7" s="73"/>
      <c r="AG7" s="75" t="str">
        <f>+CF7</f>
        <v>Redemptions</v>
      </c>
      <c r="AH7" s="65"/>
      <c r="AI7" s="38"/>
      <c r="AJ7" s="39" t="s">
        <v>10</v>
      </c>
      <c r="AL7" s="38"/>
      <c r="AM7" s="41" t="str">
        <f>+X7</f>
        <v>Redemptions</v>
      </c>
      <c r="AO7" s="73"/>
      <c r="AP7" s="74" t="s">
        <v>10</v>
      </c>
      <c r="AQ7" s="65"/>
      <c r="AR7" s="73"/>
      <c r="AS7" s="75" t="str">
        <f>+AD7</f>
        <v>Redemptions</v>
      </c>
      <c r="AT7" s="65"/>
      <c r="AU7" s="38"/>
      <c r="AV7" s="39" t="s">
        <v>10</v>
      </c>
      <c r="AX7" s="38"/>
      <c r="AY7" s="41" t="str">
        <f>+AJ7</f>
        <v>Redemptions</v>
      </c>
      <c r="BA7" s="73"/>
      <c r="BB7" s="74" t="s">
        <v>10</v>
      </c>
      <c r="BC7" s="65"/>
      <c r="BD7" s="73"/>
      <c r="BE7" s="75" t="str">
        <f>+AP7</f>
        <v>Redemptions</v>
      </c>
      <c r="BF7" s="65"/>
      <c r="BG7" s="73"/>
      <c r="BH7" s="39" t="s">
        <v>10</v>
      </c>
      <c r="BJ7" s="38"/>
      <c r="BK7" s="41" t="str">
        <f>+AV7</f>
        <v>Redemptions</v>
      </c>
      <c r="BM7" s="73"/>
      <c r="BN7" s="74" t="s">
        <v>10</v>
      </c>
      <c r="BO7" s="65"/>
      <c r="BP7" s="73"/>
      <c r="BQ7" s="75" t="str">
        <f>+BB7</f>
        <v>Redemptions</v>
      </c>
      <c r="BR7" s="65"/>
      <c r="BS7" s="38"/>
      <c r="BT7" s="39" t="s">
        <v>10</v>
      </c>
      <c r="BV7" s="38"/>
      <c r="BW7" s="41" t="str">
        <f>+BH7</f>
        <v>Redemptions</v>
      </c>
      <c r="BY7" s="73"/>
      <c r="BZ7" s="74" t="s">
        <v>10</v>
      </c>
      <c r="CA7" s="65"/>
      <c r="CB7" s="73"/>
      <c r="CC7" s="75" t="str">
        <f>+BN7</f>
        <v>Redemptions</v>
      </c>
      <c r="CD7" s="65"/>
      <c r="CE7" s="102"/>
      <c r="CF7" s="103" t="s">
        <v>10</v>
      </c>
      <c r="CH7" s="102"/>
      <c r="CI7" s="104" t="str">
        <f>CF7</f>
        <v>Redemptions</v>
      </c>
    </row>
    <row r="8" spans="2:87">
      <c r="K8" s="17">
        <v>132798.9</v>
      </c>
      <c r="AA8" s="17"/>
      <c r="AC8" s="65"/>
      <c r="AD8" s="65"/>
      <c r="AE8" s="65"/>
      <c r="AF8" s="65"/>
      <c r="AG8" s="65"/>
      <c r="AH8" s="65"/>
      <c r="AO8" s="65"/>
      <c r="AP8" s="65"/>
      <c r="AQ8" s="65"/>
      <c r="AR8" s="65"/>
      <c r="AS8" s="65"/>
      <c r="AT8" s="65"/>
      <c r="BA8" s="65"/>
      <c r="BB8" s="65"/>
      <c r="BC8" s="65"/>
      <c r="BD8" s="65"/>
      <c r="BE8" s="65"/>
      <c r="BF8" s="65"/>
      <c r="BG8" s="65"/>
      <c r="BM8" s="65"/>
      <c r="BN8" s="65"/>
      <c r="BO8" s="65"/>
      <c r="BP8" s="65"/>
      <c r="BQ8" s="65"/>
      <c r="BR8" s="65"/>
      <c r="BY8" s="65"/>
      <c r="BZ8" s="65"/>
      <c r="CA8" s="65"/>
      <c r="CB8" s="65"/>
      <c r="CC8" s="65"/>
      <c r="CD8" s="65"/>
    </row>
    <row r="9" spans="2:87">
      <c r="C9" s="18"/>
      <c r="AA9" s="17"/>
      <c r="AC9" s="65"/>
      <c r="AD9" s="65"/>
      <c r="AE9" s="65"/>
      <c r="AF9" s="65"/>
      <c r="AG9" s="65"/>
      <c r="AH9" s="65"/>
      <c r="AO9" s="65"/>
      <c r="AP9" s="65"/>
      <c r="AQ9" s="65"/>
      <c r="AR9" s="65"/>
      <c r="AS9" s="65"/>
      <c r="AT9" s="65"/>
      <c r="BA9" s="65"/>
      <c r="BB9" s="65"/>
      <c r="BC9" s="65"/>
      <c r="BD9" s="65"/>
      <c r="BE9" s="65"/>
      <c r="BF9" s="65"/>
      <c r="BG9" s="65"/>
      <c r="BM9" s="65"/>
      <c r="BN9" s="65"/>
      <c r="BO9" s="65"/>
      <c r="BP9" s="65"/>
      <c r="BQ9" s="65"/>
      <c r="BR9" s="65"/>
      <c r="BY9" s="65"/>
      <c r="BZ9" s="65"/>
      <c r="CA9" s="65"/>
      <c r="CB9" s="65"/>
      <c r="CC9" s="65"/>
      <c r="CD9" s="65"/>
    </row>
    <row r="10" spans="2:87" ht="15.75">
      <c r="B10" s="43"/>
      <c r="C10" s="18"/>
      <c r="E10" s="17">
        <v>59947</v>
      </c>
      <c r="G10" s="117"/>
      <c r="N10" s="15"/>
      <c r="O10" s="8"/>
      <c r="P10" s="8"/>
      <c r="Q10" s="8"/>
      <c r="R10" s="8"/>
      <c r="S10" s="8"/>
      <c r="T10" s="8"/>
      <c r="U10" s="8"/>
      <c r="W10" s="8"/>
      <c r="X10" s="8"/>
      <c r="Y10" s="11"/>
      <c r="Z10" s="8"/>
      <c r="AC10" s="77"/>
      <c r="AD10" s="77"/>
      <c r="AE10" s="76"/>
      <c r="AF10" s="77"/>
      <c r="AG10" s="77"/>
      <c r="AH10" s="65"/>
      <c r="AI10" s="8"/>
      <c r="AJ10" s="8"/>
      <c r="AK10" s="11"/>
      <c r="AL10" s="8"/>
      <c r="AM10" s="8"/>
      <c r="AO10" s="77"/>
      <c r="AP10" s="77"/>
      <c r="AQ10" s="76"/>
      <c r="AR10" s="77"/>
      <c r="AS10" s="77"/>
      <c r="AT10" s="65"/>
      <c r="AU10" s="8"/>
      <c r="AV10" s="8"/>
      <c r="AW10" s="11"/>
      <c r="AX10" s="8"/>
      <c r="AY10" s="8"/>
      <c r="BA10" s="77"/>
      <c r="BB10" s="77"/>
      <c r="BC10" s="76"/>
      <c r="BD10" s="77"/>
      <c r="BE10" s="77"/>
      <c r="BF10" s="65"/>
      <c r="BG10" s="77"/>
      <c r="BH10" s="8"/>
      <c r="BI10" s="11"/>
      <c r="BJ10" s="8"/>
      <c r="BK10" s="8"/>
      <c r="BM10" s="77"/>
      <c r="BN10" s="77"/>
      <c r="BO10" s="76"/>
      <c r="BP10" s="77"/>
      <c r="BQ10" s="77"/>
      <c r="BR10" s="65"/>
      <c r="BS10" s="8"/>
      <c r="BT10" s="8"/>
      <c r="BU10" s="11"/>
      <c r="BV10" s="8"/>
      <c r="BW10" s="8"/>
      <c r="BY10" s="77"/>
      <c r="BZ10" s="77"/>
      <c r="CA10" s="76"/>
      <c r="CB10" s="77"/>
      <c r="CC10" s="77"/>
      <c r="CD10" s="65"/>
      <c r="CE10" s="51"/>
      <c r="CF10" s="51"/>
      <c r="CG10" s="105"/>
      <c r="CH10" s="51"/>
      <c r="CI10" s="51"/>
    </row>
    <row r="11" spans="2:87" ht="15.75">
      <c r="B11" s="43"/>
      <c r="C11" s="16" t="s">
        <v>23</v>
      </c>
      <c r="F11" s="17" t="s">
        <v>11</v>
      </c>
      <c r="G11" s="117" t="s">
        <v>19</v>
      </c>
      <c r="I11" s="17" t="s">
        <v>17</v>
      </c>
      <c r="K11" s="17">
        <v>0</v>
      </c>
      <c r="L11" s="8">
        <v>6715554</v>
      </c>
      <c r="N11" s="15"/>
      <c r="O11" s="9">
        <v>1294442.23</v>
      </c>
      <c r="P11" s="8"/>
      <c r="Q11" s="8">
        <v>0</v>
      </c>
      <c r="R11" s="8">
        <v>0</v>
      </c>
      <c r="S11" s="8"/>
      <c r="T11" s="8"/>
      <c r="U11" s="8">
        <v>0</v>
      </c>
      <c r="W11" s="8"/>
      <c r="X11" s="9">
        <v>300369</v>
      </c>
      <c r="Y11" s="11"/>
      <c r="Z11" s="8"/>
      <c r="AA11" s="8">
        <v>59757.2</v>
      </c>
      <c r="AC11" s="77"/>
      <c r="AD11" s="78">
        <v>306628</v>
      </c>
      <c r="AE11" s="76"/>
      <c r="AF11" s="77"/>
      <c r="AG11" s="77">
        <v>56753.51</v>
      </c>
      <c r="AH11" s="65"/>
      <c r="AI11" s="8"/>
      <c r="AJ11" s="9">
        <v>312886</v>
      </c>
      <c r="AK11" s="11"/>
      <c r="AL11" s="8"/>
      <c r="AM11" s="8">
        <v>53687.23</v>
      </c>
      <c r="AO11" s="77"/>
      <c r="AP11" s="78">
        <v>319144</v>
      </c>
      <c r="AQ11" s="76"/>
      <c r="AR11" s="77"/>
      <c r="AS11" s="77">
        <v>50558.37</v>
      </c>
      <c r="AT11" s="65"/>
      <c r="AU11" s="8"/>
      <c r="AV11" s="9">
        <v>328530</v>
      </c>
      <c r="AW11" s="11"/>
      <c r="AX11" s="8"/>
      <c r="AY11" s="8">
        <v>47366.93</v>
      </c>
      <c r="BA11" s="77"/>
      <c r="BB11" s="78">
        <v>334786</v>
      </c>
      <c r="BC11" s="76"/>
      <c r="BD11" s="77"/>
      <c r="BE11" s="77">
        <v>44081.63</v>
      </c>
      <c r="BF11" s="65"/>
      <c r="BG11" s="77"/>
      <c r="BH11" s="9">
        <v>341045</v>
      </c>
      <c r="BI11" s="11"/>
      <c r="BJ11" s="8"/>
      <c r="BK11" s="8">
        <v>40733.769999999997</v>
      </c>
      <c r="BM11" s="77"/>
      <c r="BN11" s="78">
        <v>347302</v>
      </c>
      <c r="BO11" s="76"/>
      <c r="BP11" s="77"/>
      <c r="BQ11" s="77">
        <v>37323.32</v>
      </c>
      <c r="BR11" s="65"/>
      <c r="BS11" s="8"/>
      <c r="BT11" s="9">
        <v>353561</v>
      </c>
      <c r="BU11" s="11"/>
      <c r="BV11" s="8"/>
      <c r="BW11" s="8">
        <v>33850.300000000003</v>
      </c>
      <c r="BY11" s="77"/>
      <c r="BZ11" s="78">
        <v>359818</v>
      </c>
      <c r="CA11" s="76"/>
      <c r="CB11" s="77"/>
      <c r="CC11" s="77">
        <v>30314.69</v>
      </c>
      <c r="CD11" s="65"/>
      <c r="CE11" s="51"/>
      <c r="CF11" s="2">
        <v>369205</v>
      </c>
      <c r="CG11" s="105"/>
      <c r="CH11" s="51"/>
      <c r="CI11" s="51">
        <v>26716.51</v>
      </c>
    </row>
    <row r="12" spans="2:87" ht="15.75">
      <c r="B12" s="43"/>
      <c r="C12" s="18"/>
      <c r="G12" s="117" t="s">
        <v>18</v>
      </c>
      <c r="I12" s="17" t="s">
        <v>17</v>
      </c>
      <c r="N12" s="15"/>
      <c r="O12" s="8"/>
      <c r="P12" s="8"/>
      <c r="Q12" s="8"/>
      <c r="R12" s="8"/>
      <c r="S12" s="8"/>
      <c r="T12" s="8"/>
      <c r="U12" s="8"/>
      <c r="W12" s="8"/>
      <c r="X12" s="10">
        <v>0</v>
      </c>
      <c r="Y12" s="11"/>
      <c r="Z12" s="8"/>
      <c r="AA12" s="8">
        <v>56753.51</v>
      </c>
      <c r="AC12" s="77"/>
      <c r="AD12" s="83">
        <v>0</v>
      </c>
      <c r="AE12" s="76"/>
      <c r="AF12" s="77"/>
      <c r="AG12" s="77">
        <v>53687.23</v>
      </c>
      <c r="AH12" s="65"/>
      <c r="AI12" s="8"/>
      <c r="AJ12" s="10">
        <v>0</v>
      </c>
      <c r="AK12" s="11"/>
      <c r="AL12" s="8"/>
      <c r="AM12" s="8">
        <v>50558.37</v>
      </c>
      <c r="AO12" s="77"/>
      <c r="AP12" s="83">
        <v>0</v>
      </c>
      <c r="AQ12" s="76"/>
      <c r="AR12" s="77"/>
      <c r="AS12" s="77">
        <v>47366.93</v>
      </c>
      <c r="AT12" s="65"/>
      <c r="AU12" s="8"/>
      <c r="AV12" s="10">
        <v>0</v>
      </c>
      <c r="AW12" s="11"/>
      <c r="AX12" s="8"/>
      <c r="AY12" s="8">
        <v>44081.63</v>
      </c>
      <c r="BA12" s="77"/>
      <c r="BB12" s="83">
        <v>0</v>
      </c>
      <c r="BC12" s="76"/>
      <c r="BD12" s="77"/>
      <c r="BE12" s="77">
        <v>40733.769999999997</v>
      </c>
      <c r="BF12" s="65"/>
      <c r="BG12" s="77"/>
      <c r="BH12" s="10">
        <v>0</v>
      </c>
      <c r="BI12" s="11"/>
      <c r="BJ12" s="8"/>
      <c r="BK12" s="8">
        <v>37323.32</v>
      </c>
      <c r="BM12" s="77"/>
      <c r="BN12" s="83">
        <v>0</v>
      </c>
      <c r="BO12" s="76"/>
      <c r="BP12" s="77"/>
      <c r="BQ12" s="77">
        <v>33850.300000000003</v>
      </c>
      <c r="BR12" s="65"/>
      <c r="BS12" s="8"/>
      <c r="BT12" s="10">
        <v>0</v>
      </c>
      <c r="BU12" s="11"/>
      <c r="BV12" s="8"/>
      <c r="BW12" s="8">
        <v>30314.69</v>
      </c>
      <c r="BY12" s="77"/>
      <c r="BZ12" s="83">
        <v>0</v>
      </c>
      <c r="CA12" s="76"/>
      <c r="CB12" s="77"/>
      <c r="CC12" s="77">
        <v>26716.51</v>
      </c>
      <c r="CD12" s="65"/>
      <c r="CE12" s="51"/>
      <c r="CF12" s="1">
        <v>0</v>
      </c>
      <c r="CG12" s="105"/>
      <c r="CH12" s="51"/>
      <c r="CI12" s="51">
        <v>22793.71</v>
      </c>
    </row>
    <row r="13" spans="2:87" ht="15.75">
      <c r="B13" s="43"/>
      <c r="C13" s="19"/>
      <c r="E13" s="17">
        <v>0</v>
      </c>
      <c r="G13" s="117"/>
      <c r="N13" s="15"/>
      <c r="O13" s="8"/>
      <c r="P13" s="8"/>
      <c r="Q13" s="8"/>
      <c r="R13" s="8"/>
      <c r="S13" s="8"/>
      <c r="T13" s="8"/>
      <c r="U13" s="8"/>
      <c r="W13" s="8"/>
      <c r="X13" s="8">
        <v>0</v>
      </c>
      <c r="Y13" s="11"/>
      <c r="Z13" s="8"/>
      <c r="AC13" s="77"/>
      <c r="AD13" s="77">
        <v>0</v>
      </c>
      <c r="AE13" s="76"/>
      <c r="AF13" s="77"/>
      <c r="AG13" s="77"/>
      <c r="AH13" s="65"/>
      <c r="AI13" s="8"/>
      <c r="AJ13" s="8">
        <v>0</v>
      </c>
      <c r="AK13" s="11"/>
      <c r="AL13" s="8"/>
      <c r="AM13" s="8"/>
      <c r="AO13" s="77"/>
      <c r="AP13" s="77">
        <v>0</v>
      </c>
      <c r="AQ13" s="76"/>
      <c r="AR13" s="77"/>
      <c r="AS13" s="77"/>
      <c r="AT13" s="65"/>
      <c r="AU13" s="8"/>
      <c r="AV13" s="8">
        <v>0</v>
      </c>
      <c r="AW13" s="11"/>
      <c r="AX13" s="8"/>
      <c r="AY13" s="8"/>
      <c r="BA13" s="77"/>
      <c r="BB13" s="77">
        <v>0</v>
      </c>
      <c r="BC13" s="76"/>
      <c r="BD13" s="77"/>
      <c r="BE13" s="77"/>
      <c r="BF13" s="65"/>
      <c r="BG13" s="77"/>
      <c r="BH13" s="8">
        <v>0</v>
      </c>
      <c r="BI13" s="11"/>
      <c r="BJ13" s="8"/>
      <c r="BK13" s="8"/>
      <c r="BM13" s="77"/>
      <c r="BN13" s="77">
        <v>0</v>
      </c>
      <c r="BO13" s="76"/>
      <c r="BP13" s="77"/>
      <c r="BQ13" s="77"/>
      <c r="BR13" s="65"/>
      <c r="BS13" s="8"/>
      <c r="BT13" s="8">
        <v>0</v>
      </c>
      <c r="BU13" s="11"/>
      <c r="BV13" s="8"/>
      <c r="BW13" s="8"/>
      <c r="BY13" s="77"/>
      <c r="BZ13" s="77">
        <v>0</v>
      </c>
      <c r="CA13" s="76"/>
      <c r="CB13" s="77"/>
      <c r="CC13" s="77"/>
      <c r="CD13" s="65"/>
      <c r="CE13" s="51"/>
      <c r="CF13" s="51"/>
      <c r="CG13" s="105"/>
      <c r="CH13" s="51"/>
      <c r="CI13" s="51"/>
    </row>
    <row r="14" spans="2:87" ht="15.75">
      <c r="B14" s="43"/>
      <c r="C14" s="19"/>
      <c r="G14" s="117" t="s">
        <v>19</v>
      </c>
      <c r="I14" s="17" t="s">
        <v>20</v>
      </c>
      <c r="K14" s="17">
        <v>0</v>
      </c>
      <c r="L14" s="8">
        <v>2911098</v>
      </c>
      <c r="N14" s="15"/>
      <c r="O14" s="9">
        <v>561122.37</v>
      </c>
      <c r="P14" s="8"/>
      <c r="Q14" s="8">
        <v>0</v>
      </c>
      <c r="R14" s="8"/>
      <c r="S14" s="8"/>
      <c r="T14" s="8"/>
      <c r="U14" s="8">
        <v>0</v>
      </c>
      <c r="V14" s="8"/>
      <c r="W14" s="8"/>
      <c r="X14" s="8">
        <v>130206</v>
      </c>
      <c r="Y14" s="8"/>
      <c r="Z14" s="8"/>
      <c r="AA14" s="8">
        <v>25903.9</v>
      </c>
      <c r="AC14" s="77"/>
      <c r="AD14" s="77">
        <v>132919</v>
      </c>
      <c r="AE14" s="77"/>
      <c r="AF14" s="77"/>
      <c r="AG14" s="77">
        <v>24601.84</v>
      </c>
      <c r="AH14" s="77"/>
      <c r="AI14" s="8"/>
      <c r="AJ14" s="8">
        <v>135631</v>
      </c>
      <c r="AK14" s="8"/>
      <c r="AL14" s="8"/>
      <c r="AM14" s="8">
        <v>23272.65</v>
      </c>
      <c r="AN14" s="8"/>
      <c r="AO14" s="77"/>
      <c r="AP14" s="77">
        <v>138344</v>
      </c>
      <c r="AQ14" s="77"/>
      <c r="AR14" s="77"/>
      <c r="AS14" s="77">
        <v>21916.34</v>
      </c>
      <c r="AT14" s="77"/>
      <c r="AU14" s="8"/>
      <c r="AV14" s="8">
        <v>142413</v>
      </c>
      <c r="AW14" s="8"/>
      <c r="AX14" s="8"/>
      <c r="AY14" s="8">
        <v>20532.900000000001</v>
      </c>
      <c r="AZ14" s="8"/>
      <c r="BA14" s="77"/>
      <c r="BB14" s="77">
        <v>145126</v>
      </c>
      <c r="BC14" s="77"/>
      <c r="BD14" s="77"/>
      <c r="BE14" s="77">
        <v>19108.77</v>
      </c>
      <c r="BF14" s="77"/>
      <c r="BG14" s="77"/>
      <c r="BH14" s="8">
        <v>147838</v>
      </c>
      <c r="BI14" s="8"/>
      <c r="BJ14" s="8"/>
      <c r="BK14" s="8">
        <v>17657.509999999998</v>
      </c>
      <c r="BL14" s="8"/>
      <c r="BM14" s="77"/>
      <c r="BN14" s="77">
        <v>150551</v>
      </c>
      <c r="BO14" s="77"/>
      <c r="BP14" s="77"/>
      <c r="BQ14" s="77">
        <v>16179.13</v>
      </c>
      <c r="BR14" s="77"/>
      <c r="BS14" s="8"/>
      <c r="BT14" s="8">
        <v>153263</v>
      </c>
      <c r="BU14" s="11"/>
      <c r="BV14" s="8"/>
      <c r="BW14" s="8">
        <v>14673.62</v>
      </c>
      <c r="BY14" s="77"/>
      <c r="BZ14" s="77">
        <v>155976</v>
      </c>
      <c r="CA14" s="77"/>
      <c r="CB14" s="77"/>
      <c r="CC14" s="77">
        <v>13140.99</v>
      </c>
      <c r="CD14" s="77"/>
      <c r="CE14" s="51"/>
      <c r="CF14" s="51">
        <v>160045</v>
      </c>
      <c r="CG14" s="51"/>
      <c r="CH14" s="51"/>
      <c r="CI14" s="51">
        <v>11581.23</v>
      </c>
    </row>
    <row r="15" spans="2:87" ht="15.75">
      <c r="B15" s="43"/>
      <c r="C15" s="19"/>
      <c r="G15" s="117" t="s">
        <v>18</v>
      </c>
      <c r="I15" s="17" t="s">
        <v>20</v>
      </c>
      <c r="N15" s="15"/>
      <c r="O15" s="8"/>
      <c r="P15" s="8"/>
      <c r="Q15" s="8"/>
      <c r="R15" s="8"/>
      <c r="S15" s="8"/>
      <c r="T15" s="8"/>
      <c r="U15" s="8"/>
      <c r="V15" s="8"/>
      <c r="W15" s="8"/>
      <c r="X15" s="8">
        <v>0</v>
      </c>
      <c r="Y15" s="8"/>
      <c r="Z15" s="8"/>
      <c r="AA15" s="8">
        <v>24601.84</v>
      </c>
      <c r="AC15" s="77"/>
      <c r="AD15" s="77">
        <v>0</v>
      </c>
      <c r="AE15" s="77"/>
      <c r="AF15" s="77"/>
      <c r="AG15" s="77">
        <v>23272.65</v>
      </c>
      <c r="AH15" s="77"/>
      <c r="AI15" s="8"/>
      <c r="AJ15" s="8">
        <v>0</v>
      </c>
      <c r="AK15" s="8"/>
      <c r="AL15" s="8"/>
      <c r="AM15" s="8">
        <v>21916.34</v>
      </c>
      <c r="AN15" s="8"/>
      <c r="AO15" s="77"/>
      <c r="AP15" s="77">
        <v>0</v>
      </c>
      <c r="AQ15" s="77"/>
      <c r="AR15" s="77"/>
      <c r="AS15" s="77">
        <v>20532.900000000001</v>
      </c>
      <c r="AT15" s="77"/>
      <c r="AU15" s="8"/>
      <c r="AV15" s="8">
        <v>0</v>
      </c>
      <c r="AW15" s="8"/>
      <c r="AX15" s="8"/>
      <c r="AY15" s="8">
        <v>19108.77</v>
      </c>
      <c r="AZ15" s="8"/>
      <c r="BA15" s="77"/>
      <c r="BB15" s="77">
        <v>0</v>
      </c>
      <c r="BC15" s="77"/>
      <c r="BD15" s="77"/>
      <c r="BE15" s="77">
        <v>17657.509999999998</v>
      </c>
      <c r="BF15" s="77"/>
      <c r="BG15" s="77"/>
      <c r="BH15" s="8">
        <v>0</v>
      </c>
      <c r="BI15" s="8"/>
      <c r="BJ15" s="8"/>
      <c r="BK15" s="8">
        <v>16179.13</v>
      </c>
      <c r="BL15" s="8"/>
      <c r="BM15" s="77"/>
      <c r="BN15" s="77">
        <v>0</v>
      </c>
      <c r="BO15" s="77"/>
      <c r="BP15" s="77"/>
      <c r="BQ15" s="77">
        <v>14673.62</v>
      </c>
      <c r="BR15" s="77"/>
      <c r="BS15" s="8"/>
      <c r="BT15" s="8">
        <v>0</v>
      </c>
      <c r="BU15" s="11"/>
      <c r="BV15" s="8"/>
      <c r="BW15" s="8">
        <v>13140.99</v>
      </c>
      <c r="BY15" s="77"/>
      <c r="BZ15" s="77">
        <v>0</v>
      </c>
      <c r="CA15" s="77"/>
      <c r="CB15" s="77"/>
      <c r="CC15" s="77">
        <v>11581.23</v>
      </c>
      <c r="CD15" s="77"/>
      <c r="CE15" s="51"/>
      <c r="CF15" s="51">
        <v>0</v>
      </c>
      <c r="CG15" s="51"/>
      <c r="CH15" s="51"/>
      <c r="CI15" s="51">
        <v>9880.75</v>
      </c>
    </row>
    <row r="16" spans="2:87" ht="15.75">
      <c r="B16" s="43"/>
      <c r="C16" s="18"/>
      <c r="E16" s="17">
        <v>0</v>
      </c>
      <c r="G16" s="117"/>
      <c r="N16" s="15"/>
      <c r="O16" s="8"/>
      <c r="P16" s="8"/>
      <c r="Q16" s="8"/>
      <c r="R16" s="8"/>
      <c r="S16" s="8"/>
      <c r="T16" s="8"/>
      <c r="U16" s="8"/>
      <c r="W16" s="8"/>
      <c r="X16" s="8"/>
      <c r="Y16" s="11"/>
      <c r="Z16" s="8"/>
      <c r="AC16" s="77"/>
      <c r="AD16" s="77"/>
      <c r="AE16" s="76"/>
      <c r="AF16" s="77"/>
      <c r="AG16" s="77"/>
      <c r="AH16" s="65"/>
      <c r="AI16" s="8"/>
      <c r="AJ16" s="8"/>
      <c r="AK16" s="11"/>
      <c r="AL16" s="8"/>
      <c r="AM16" s="8"/>
      <c r="AO16" s="77"/>
      <c r="AP16" s="77"/>
      <c r="AQ16" s="76"/>
      <c r="AR16" s="77"/>
      <c r="AS16" s="77"/>
      <c r="AT16" s="65"/>
      <c r="AU16" s="8"/>
      <c r="AV16" s="8"/>
      <c r="AW16" s="11"/>
      <c r="AX16" s="8"/>
      <c r="AY16" s="8"/>
      <c r="BA16" s="77"/>
      <c r="BB16" s="77"/>
      <c r="BC16" s="76"/>
      <c r="BD16" s="77"/>
      <c r="BE16" s="77"/>
      <c r="BF16" s="65"/>
      <c r="BG16" s="77"/>
      <c r="BH16" s="8"/>
      <c r="BI16" s="11"/>
      <c r="BJ16" s="8"/>
      <c r="BK16" s="8"/>
      <c r="BM16" s="77"/>
      <c r="BN16" s="77"/>
      <c r="BO16" s="76"/>
      <c r="BP16" s="77"/>
      <c r="BQ16" s="77"/>
      <c r="BR16" s="65"/>
      <c r="BS16" s="8"/>
      <c r="BT16" s="8"/>
      <c r="BU16" s="11"/>
      <c r="BV16" s="8"/>
      <c r="BW16" s="8"/>
      <c r="BY16" s="77"/>
      <c r="BZ16" s="77"/>
      <c r="CA16" s="76"/>
      <c r="CB16" s="77"/>
      <c r="CC16" s="77"/>
      <c r="CD16" s="65"/>
      <c r="CE16" s="51"/>
      <c r="CF16" s="51"/>
      <c r="CG16" s="105"/>
      <c r="CH16" s="51"/>
      <c r="CI16" s="51"/>
    </row>
    <row r="17" spans="2:87" ht="15.75">
      <c r="B17" s="43"/>
      <c r="C17" s="18"/>
      <c r="G17" s="117" t="str">
        <f>+G11</f>
        <v>09/01/XX</v>
      </c>
      <c r="I17" s="17" t="s">
        <v>16</v>
      </c>
      <c r="K17" s="17">
        <v>0</v>
      </c>
      <c r="L17" s="8">
        <v>1105000</v>
      </c>
      <c r="N17" s="15"/>
      <c r="O17" s="9">
        <v>212991.67</v>
      </c>
      <c r="P17" s="8"/>
      <c r="Q17" s="8">
        <v>0</v>
      </c>
      <c r="R17" s="8">
        <v>0</v>
      </c>
      <c r="S17" s="8"/>
      <c r="T17" s="8"/>
      <c r="U17" s="8">
        <v>0</v>
      </c>
      <c r="V17" s="8"/>
      <c r="W17" s="8"/>
      <c r="X17" s="8">
        <v>49425</v>
      </c>
      <c r="Y17" s="8"/>
      <c r="Z17" s="8"/>
      <c r="AA17" s="8">
        <v>9832.65</v>
      </c>
      <c r="AC17" s="77"/>
      <c r="AD17" s="77">
        <v>50453</v>
      </c>
      <c r="AE17" s="77"/>
      <c r="AF17" s="77"/>
      <c r="AG17" s="77">
        <v>9338.4</v>
      </c>
      <c r="AH17" s="77"/>
      <c r="AI17" s="8"/>
      <c r="AJ17" s="8">
        <v>51483</v>
      </c>
      <c r="AK17" s="8"/>
      <c r="AL17" s="8"/>
      <c r="AM17" s="8">
        <v>8833.8700000000008</v>
      </c>
      <c r="AN17" s="8"/>
      <c r="AO17" s="77"/>
      <c r="AP17" s="77">
        <v>52512</v>
      </c>
      <c r="AQ17" s="77"/>
      <c r="AR17" s="77"/>
      <c r="AS17" s="77">
        <v>8319.0400000000009</v>
      </c>
      <c r="AT17" s="77"/>
      <c r="AU17" s="8"/>
      <c r="AV17" s="8">
        <v>54057</v>
      </c>
      <c r="AW17" s="8"/>
      <c r="AX17" s="8"/>
      <c r="AY17" s="8">
        <v>7793.92</v>
      </c>
      <c r="AZ17" s="8"/>
      <c r="BA17" s="77"/>
      <c r="BB17" s="77">
        <v>55088</v>
      </c>
      <c r="BC17" s="77"/>
      <c r="BD17" s="77"/>
      <c r="BE17" s="77">
        <v>7253.35</v>
      </c>
      <c r="BF17" s="77"/>
      <c r="BG17" s="77"/>
      <c r="BH17" s="8">
        <v>56117</v>
      </c>
      <c r="BI17" s="8"/>
      <c r="BJ17" s="8"/>
      <c r="BK17" s="8">
        <v>6702.47</v>
      </c>
      <c r="BL17" s="8"/>
      <c r="BM17" s="77"/>
      <c r="BN17" s="77">
        <v>57147</v>
      </c>
      <c r="BO17" s="77"/>
      <c r="BP17" s="77"/>
      <c r="BQ17" s="77">
        <v>6141.3</v>
      </c>
      <c r="BR17" s="77"/>
      <c r="BS17" s="8"/>
      <c r="BT17" s="8">
        <v>58176</v>
      </c>
      <c r="BU17" s="11"/>
      <c r="BV17" s="8"/>
      <c r="BW17" s="8">
        <v>5569.83</v>
      </c>
      <c r="BY17" s="77"/>
      <c r="BZ17" s="77">
        <v>59206</v>
      </c>
      <c r="CA17" s="77"/>
      <c r="CB17" s="77"/>
      <c r="CC17" s="77">
        <v>4988.07</v>
      </c>
      <c r="CD17" s="77"/>
      <c r="CE17" s="51"/>
      <c r="CF17" s="51">
        <v>60750</v>
      </c>
      <c r="CG17" s="51"/>
      <c r="CH17" s="51"/>
      <c r="CI17" s="51">
        <v>4396.01</v>
      </c>
    </row>
    <row r="18" spans="2:87" ht="15.75">
      <c r="B18" s="43"/>
      <c r="C18" s="18"/>
      <c r="G18" s="117" t="str">
        <f>+G12</f>
        <v>03/01/XX</v>
      </c>
      <c r="I18" s="17" t="str">
        <f>+I17</f>
        <v>Water</v>
      </c>
      <c r="K18" s="20"/>
      <c r="L18" s="21"/>
      <c r="N18" s="23"/>
      <c r="O18" s="21"/>
      <c r="P18" s="8"/>
      <c r="Q18" s="21"/>
      <c r="R18" s="21"/>
      <c r="S18" s="8"/>
      <c r="T18" s="8"/>
      <c r="U18" s="21"/>
      <c r="W18" s="21"/>
      <c r="X18" s="24">
        <v>0</v>
      </c>
      <c r="Y18" s="11"/>
      <c r="Z18" s="21"/>
      <c r="AA18" s="21">
        <v>9338.4</v>
      </c>
      <c r="AC18" s="79"/>
      <c r="AD18" s="84">
        <v>0</v>
      </c>
      <c r="AE18" s="76"/>
      <c r="AF18" s="79"/>
      <c r="AG18" s="79">
        <v>8833.8700000000008</v>
      </c>
      <c r="AH18" s="65"/>
      <c r="AI18" s="21"/>
      <c r="AJ18" s="24">
        <v>0</v>
      </c>
      <c r="AK18" s="11"/>
      <c r="AL18" s="21"/>
      <c r="AM18" s="21">
        <v>8319.0400000000009</v>
      </c>
      <c r="AO18" s="79"/>
      <c r="AP18" s="84">
        <v>0</v>
      </c>
      <c r="AQ18" s="76"/>
      <c r="AR18" s="79"/>
      <c r="AS18" s="79">
        <v>7793.92</v>
      </c>
      <c r="AT18" s="65"/>
      <c r="AU18" s="21"/>
      <c r="AV18" s="24">
        <v>0</v>
      </c>
      <c r="AW18" s="11"/>
      <c r="AX18" s="21"/>
      <c r="AY18" s="21">
        <v>7253.35</v>
      </c>
      <c r="BA18" s="79"/>
      <c r="BB18" s="84">
        <v>0</v>
      </c>
      <c r="BC18" s="76"/>
      <c r="BD18" s="79"/>
      <c r="BE18" s="79">
        <v>6702.47</v>
      </c>
      <c r="BF18" s="65"/>
      <c r="BG18" s="79"/>
      <c r="BH18" s="24">
        <v>0</v>
      </c>
      <c r="BI18" s="11"/>
      <c r="BJ18" s="21"/>
      <c r="BK18" s="21">
        <v>6141.3</v>
      </c>
      <c r="BM18" s="79"/>
      <c r="BN18" s="84">
        <v>0</v>
      </c>
      <c r="BO18" s="76"/>
      <c r="BP18" s="79"/>
      <c r="BQ18" s="79">
        <v>5569.83</v>
      </c>
      <c r="BR18" s="65"/>
      <c r="BS18" s="21"/>
      <c r="BT18" s="24">
        <v>0</v>
      </c>
      <c r="BU18" s="11"/>
      <c r="BV18" s="21"/>
      <c r="BW18" s="21">
        <v>4988.07</v>
      </c>
      <c r="BY18" s="79"/>
      <c r="BZ18" s="84">
        <v>0</v>
      </c>
      <c r="CA18" s="76"/>
      <c r="CB18" s="79"/>
      <c r="CC18" s="79">
        <v>4396.01</v>
      </c>
      <c r="CD18" s="65"/>
      <c r="CE18" s="5"/>
      <c r="CF18" s="6">
        <v>0</v>
      </c>
      <c r="CG18" s="105"/>
      <c r="CH18" s="5"/>
      <c r="CI18" s="5">
        <v>3750.54</v>
      </c>
    </row>
    <row r="19" spans="2:87" ht="15.75">
      <c r="B19" s="43"/>
      <c r="C19" s="18"/>
      <c r="E19" s="17">
        <v>0</v>
      </c>
      <c r="G19" s="117"/>
      <c r="N19" s="15"/>
      <c r="O19" s="8"/>
      <c r="P19" s="8"/>
      <c r="Q19" s="8"/>
      <c r="R19" s="8"/>
      <c r="S19" s="8"/>
      <c r="T19" s="8"/>
      <c r="U19" s="8"/>
      <c r="W19" s="8"/>
      <c r="X19" s="8"/>
      <c r="Y19" s="11"/>
      <c r="Z19" s="8"/>
      <c r="AC19" s="77"/>
      <c r="AD19" s="77"/>
      <c r="AE19" s="76"/>
      <c r="AF19" s="77"/>
      <c r="AG19" s="77"/>
      <c r="AH19" s="65"/>
      <c r="AI19" s="8"/>
      <c r="AJ19" s="8"/>
      <c r="AK19" s="11"/>
      <c r="AL19" s="8"/>
      <c r="AM19" s="8"/>
      <c r="AO19" s="77"/>
      <c r="AP19" s="77"/>
      <c r="AQ19" s="76"/>
      <c r="AR19" s="77"/>
      <c r="AS19" s="77"/>
      <c r="AT19" s="65"/>
      <c r="AU19" s="8"/>
      <c r="AV19" s="8"/>
      <c r="AW19" s="11"/>
      <c r="AX19" s="8"/>
      <c r="AY19" s="8"/>
      <c r="BA19" s="77"/>
      <c r="BB19" s="77"/>
      <c r="BC19" s="76"/>
      <c r="BD19" s="77"/>
      <c r="BE19" s="77"/>
      <c r="BF19" s="65"/>
      <c r="BG19" s="77"/>
      <c r="BH19" s="8"/>
      <c r="BI19" s="11"/>
      <c r="BJ19" s="8"/>
      <c r="BK19" s="8"/>
      <c r="BM19" s="77"/>
      <c r="BN19" s="77"/>
      <c r="BO19" s="76"/>
      <c r="BP19" s="77"/>
      <c r="BQ19" s="77"/>
      <c r="BR19" s="65"/>
      <c r="BS19" s="8"/>
      <c r="BT19" s="8"/>
      <c r="BU19" s="11"/>
      <c r="BV19" s="8"/>
      <c r="BW19" s="8"/>
      <c r="BY19" s="77"/>
      <c r="BZ19" s="77"/>
      <c r="CA19" s="76"/>
      <c r="CB19" s="77"/>
      <c r="CC19" s="77"/>
      <c r="CD19" s="65"/>
      <c r="CE19" s="51"/>
      <c r="CF19" s="51"/>
      <c r="CG19" s="105"/>
      <c r="CH19" s="51"/>
      <c r="CI19" s="51"/>
    </row>
    <row r="20" spans="2:87" ht="15.75">
      <c r="B20" s="43"/>
      <c r="C20" s="18"/>
      <c r="I20" s="17" t="s">
        <v>15</v>
      </c>
      <c r="K20" s="20">
        <v>0</v>
      </c>
      <c r="L20" s="25">
        <f>SUM(L11:L19)</f>
        <v>10731652</v>
      </c>
      <c r="M20" s="29"/>
      <c r="N20" s="23"/>
      <c r="O20" s="25">
        <f>SUM(O11:O19)</f>
        <v>2068556.27</v>
      </c>
      <c r="P20" s="11"/>
      <c r="Q20" s="25">
        <v>0</v>
      </c>
      <c r="R20" s="25">
        <f>SUM(R11:R19)</f>
        <v>0</v>
      </c>
      <c r="S20" s="11"/>
      <c r="T20" s="11"/>
      <c r="U20" s="25">
        <f>SUM(U11:U19)</f>
        <v>0</v>
      </c>
      <c r="W20" s="25"/>
      <c r="X20" s="25">
        <f>SUM(X11:X19)</f>
        <v>480000</v>
      </c>
      <c r="Y20" s="11"/>
      <c r="Z20" s="25"/>
      <c r="AA20" s="25">
        <f>SUM(AA11:AA19)</f>
        <v>186187.49999999997</v>
      </c>
      <c r="AC20" s="81"/>
      <c r="AD20" s="81">
        <f>SUM(AD11:AD19)</f>
        <v>490000</v>
      </c>
      <c r="AE20" s="76"/>
      <c r="AF20" s="81"/>
      <c r="AG20" s="81">
        <f>SUM(AG11:AG19)</f>
        <v>176487.5</v>
      </c>
      <c r="AH20" s="65"/>
      <c r="AI20" s="25"/>
      <c r="AJ20" s="25">
        <f>SUM(AJ11:AJ19)</f>
        <v>500000</v>
      </c>
      <c r="AK20" s="11"/>
      <c r="AL20" s="25"/>
      <c r="AM20" s="25">
        <f>SUM(AM11:AM19)</f>
        <v>166587.5</v>
      </c>
      <c r="AO20" s="81"/>
      <c r="AP20" s="81">
        <f>SUM(AP11:AP19)</f>
        <v>510000</v>
      </c>
      <c r="AQ20" s="76"/>
      <c r="AR20" s="81"/>
      <c r="AS20" s="81">
        <f>SUM(AS11:AS19)</f>
        <v>156487.50000000003</v>
      </c>
      <c r="AT20" s="65"/>
      <c r="AU20" s="25"/>
      <c r="AV20" s="25">
        <f>SUM(AV11:AV19)</f>
        <v>525000</v>
      </c>
      <c r="AW20" s="11"/>
      <c r="AX20" s="25"/>
      <c r="AY20" s="25">
        <f>SUM(AY11:AY19)</f>
        <v>146137.5</v>
      </c>
      <c r="BA20" s="81"/>
      <c r="BB20" s="81">
        <f>SUM(BB11:BB19)</f>
        <v>535000</v>
      </c>
      <c r="BC20" s="76"/>
      <c r="BD20" s="81"/>
      <c r="BE20" s="81">
        <f>SUM(BE11:BE19)</f>
        <v>135537.5</v>
      </c>
      <c r="BF20" s="65"/>
      <c r="BG20" s="81"/>
      <c r="BH20" s="25">
        <f>SUM(BH11:BH19)</f>
        <v>545000</v>
      </c>
      <c r="BI20" s="11"/>
      <c r="BJ20" s="25"/>
      <c r="BK20" s="25">
        <f>SUM(BK11:BK19)</f>
        <v>124737.5</v>
      </c>
      <c r="BM20" s="81"/>
      <c r="BN20" s="81">
        <f>SUM(BN11:BN19)</f>
        <v>555000</v>
      </c>
      <c r="BO20" s="76"/>
      <c r="BP20" s="81"/>
      <c r="BQ20" s="81">
        <f>SUM(BQ11:BQ19)</f>
        <v>113737.5</v>
      </c>
      <c r="BR20" s="65"/>
      <c r="BS20" s="25"/>
      <c r="BT20" s="25">
        <f>SUM(BT11:BT19)</f>
        <v>565000</v>
      </c>
      <c r="BU20" s="11"/>
      <c r="BV20" s="25"/>
      <c r="BW20" s="25">
        <f>SUM(BW11:BW19)</f>
        <v>102537.5</v>
      </c>
      <c r="BY20" s="81"/>
      <c r="BZ20" s="81">
        <f>SUM(BZ11:BZ19)</f>
        <v>575000</v>
      </c>
      <c r="CA20" s="76"/>
      <c r="CB20" s="81"/>
      <c r="CC20" s="81">
        <f>SUM(CC11:CC19)</f>
        <v>91137.499999999985</v>
      </c>
      <c r="CD20" s="65"/>
      <c r="CE20" s="7"/>
      <c r="CF20" s="7">
        <f>SUM(CF11:CF19)</f>
        <v>590000</v>
      </c>
      <c r="CG20" s="105"/>
      <c r="CH20" s="7"/>
      <c r="CI20" s="7">
        <f>SUM(CI11:CI19)</f>
        <v>79118.749999999985</v>
      </c>
    </row>
    <row r="21" spans="2:87" ht="15.75">
      <c r="B21" s="43"/>
      <c r="C21" s="18"/>
      <c r="M21" s="29"/>
      <c r="N21" s="15"/>
      <c r="O21" s="11"/>
      <c r="P21" s="11"/>
      <c r="Q21" s="11"/>
      <c r="R21" s="11"/>
      <c r="S21" s="11"/>
      <c r="T21" s="11"/>
      <c r="U21" s="11"/>
      <c r="W21" s="11"/>
      <c r="X21" s="11"/>
      <c r="Y21" s="11"/>
      <c r="Z21" s="11"/>
      <c r="AA21" s="11"/>
      <c r="AC21" s="76"/>
      <c r="AD21" s="76"/>
      <c r="AE21" s="76"/>
      <c r="AF21" s="76"/>
      <c r="AG21" s="76"/>
      <c r="AH21" s="65"/>
      <c r="AI21" s="11"/>
      <c r="AJ21" s="11"/>
      <c r="AK21" s="11"/>
      <c r="AL21" s="11"/>
      <c r="AM21" s="11"/>
      <c r="AO21" s="76"/>
      <c r="AP21" s="76"/>
      <c r="AQ21" s="76"/>
      <c r="AR21" s="76"/>
      <c r="AS21" s="76"/>
      <c r="AT21" s="65"/>
      <c r="AU21" s="11"/>
      <c r="AV21" s="11"/>
      <c r="AW21" s="11"/>
      <c r="AX21" s="11"/>
      <c r="AY21" s="11"/>
      <c r="BA21" s="76"/>
      <c r="BB21" s="76"/>
      <c r="BC21" s="76"/>
      <c r="BD21" s="76"/>
      <c r="BE21" s="76"/>
      <c r="BF21" s="65"/>
      <c r="BG21" s="76"/>
      <c r="BH21" s="11"/>
      <c r="BI21" s="11"/>
      <c r="BJ21" s="11"/>
      <c r="BK21" s="11"/>
      <c r="BM21" s="76"/>
      <c r="BN21" s="76"/>
      <c r="BO21" s="76"/>
      <c r="BP21" s="76"/>
      <c r="BQ21" s="76"/>
      <c r="BR21" s="65"/>
      <c r="BS21" s="11"/>
      <c r="BT21" s="11"/>
      <c r="BU21" s="11"/>
      <c r="BV21" s="11"/>
      <c r="BW21" s="11"/>
      <c r="BY21" s="76"/>
      <c r="BZ21" s="76"/>
      <c r="CA21" s="76"/>
      <c r="CB21" s="76"/>
      <c r="CC21" s="76"/>
      <c r="CD21" s="65"/>
      <c r="CE21" s="105"/>
      <c r="CF21" s="105"/>
      <c r="CG21" s="105"/>
      <c r="CH21" s="105"/>
      <c r="CI21" s="105"/>
    </row>
    <row r="22" spans="2:87" ht="15.75">
      <c r="B22" s="43"/>
      <c r="C22" s="44" t="s">
        <v>25</v>
      </c>
      <c r="E22" s="17">
        <v>0</v>
      </c>
      <c r="F22" s="17" t="s">
        <v>11</v>
      </c>
      <c r="G22" s="30" t="s">
        <v>26</v>
      </c>
      <c r="I22" s="17" t="s">
        <v>17</v>
      </c>
      <c r="L22" s="8">
        <v>1014116</v>
      </c>
      <c r="N22" s="15"/>
      <c r="O22" s="8">
        <v>82845.25</v>
      </c>
      <c r="P22" s="8"/>
      <c r="Q22" s="8"/>
      <c r="R22" s="8">
        <v>0</v>
      </c>
      <c r="S22" s="8"/>
      <c r="T22" s="8"/>
      <c r="U22" s="8">
        <v>0</v>
      </c>
      <c r="W22" s="8"/>
      <c r="X22" s="8">
        <v>145000</v>
      </c>
      <c r="Y22" s="11"/>
      <c r="Z22" s="8"/>
      <c r="AA22" s="8">
        <v>7444.86</v>
      </c>
      <c r="AC22" s="77"/>
      <c r="AD22" s="77">
        <v>62000</v>
      </c>
      <c r="AE22" s="76"/>
      <c r="AF22" s="77"/>
      <c r="AG22" s="65">
        <v>5269.86</v>
      </c>
      <c r="AH22" s="65"/>
      <c r="AI22" s="8"/>
      <c r="AJ22" s="8">
        <v>58353</v>
      </c>
      <c r="AK22" s="11"/>
      <c r="AL22" s="8"/>
      <c r="AM22" s="17">
        <v>4339.8599999999997</v>
      </c>
      <c r="AO22" s="77"/>
      <c r="AP22" s="77">
        <v>58353</v>
      </c>
      <c r="AQ22" s="76"/>
      <c r="AR22" s="77"/>
      <c r="AS22" s="77">
        <v>3464.56</v>
      </c>
      <c r="AT22" s="65"/>
      <c r="AU22" s="8"/>
      <c r="AV22" s="8">
        <v>56250</v>
      </c>
      <c r="AW22" s="11"/>
      <c r="AX22" s="8"/>
      <c r="AY22" s="8">
        <v>2589.27</v>
      </c>
      <c r="BA22" s="77"/>
      <c r="BB22" s="77">
        <v>56421</v>
      </c>
      <c r="BC22" s="76"/>
      <c r="BD22" s="77"/>
      <c r="BE22" s="77">
        <v>1745.52</v>
      </c>
      <c r="BF22" s="65"/>
      <c r="BG22" s="77"/>
      <c r="BH22" s="8">
        <v>59947</v>
      </c>
      <c r="BI22" s="11"/>
      <c r="BJ22" s="8"/>
      <c r="BK22" s="8">
        <v>899.2</v>
      </c>
      <c r="BM22" s="77"/>
      <c r="BN22" s="77">
        <v>0</v>
      </c>
      <c r="BO22" s="76"/>
      <c r="BP22" s="77"/>
      <c r="BQ22" s="77">
        <v>0</v>
      </c>
      <c r="BR22" s="65"/>
      <c r="BS22" s="8"/>
      <c r="BT22" s="8">
        <v>0</v>
      </c>
      <c r="BU22" s="11"/>
      <c r="BV22" s="8"/>
      <c r="BW22" s="8">
        <v>0</v>
      </c>
      <c r="BY22" s="77"/>
      <c r="BZ22" s="77">
        <v>0</v>
      </c>
      <c r="CA22" s="76"/>
      <c r="CB22" s="77"/>
      <c r="CC22" s="77">
        <v>0</v>
      </c>
      <c r="CD22" s="65"/>
      <c r="CE22" s="51"/>
      <c r="CF22" s="51">
        <v>0</v>
      </c>
      <c r="CG22" s="105"/>
      <c r="CH22" s="51"/>
      <c r="CI22" s="51">
        <v>0</v>
      </c>
    </row>
    <row r="23" spans="2:87" ht="15.75">
      <c r="B23" s="43"/>
      <c r="C23" s="18"/>
      <c r="G23" s="30" t="s">
        <v>27</v>
      </c>
      <c r="I23" s="17" t="s">
        <v>17</v>
      </c>
      <c r="K23" s="17">
        <v>0</v>
      </c>
      <c r="N23" s="15"/>
      <c r="O23" s="8"/>
      <c r="P23" s="8"/>
      <c r="Q23" s="8">
        <v>0</v>
      </c>
      <c r="R23" s="8"/>
      <c r="S23" s="8"/>
      <c r="T23" s="8"/>
      <c r="U23" s="8"/>
      <c r="W23" s="8"/>
      <c r="X23" s="9">
        <v>0</v>
      </c>
      <c r="Y23" s="11"/>
      <c r="Z23" s="8"/>
      <c r="AA23" s="8">
        <v>5269.86</v>
      </c>
      <c r="AC23" s="77"/>
      <c r="AD23" s="78">
        <v>0</v>
      </c>
      <c r="AE23" s="76"/>
      <c r="AF23" s="77"/>
      <c r="AG23" s="77">
        <v>4339.8599999999997</v>
      </c>
      <c r="AH23" s="65"/>
      <c r="AI23" s="8"/>
      <c r="AJ23" s="9">
        <v>0</v>
      </c>
      <c r="AK23" s="11"/>
      <c r="AL23" s="8"/>
      <c r="AM23" s="8">
        <v>3464.56</v>
      </c>
      <c r="AO23" s="77"/>
      <c r="AP23" s="78">
        <v>0</v>
      </c>
      <c r="AQ23" s="76"/>
      <c r="AR23" s="77"/>
      <c r="AS23" s="77">
        <v>2589.27</v>
      </c>
      <c r="AT23" s="65"/>
      <c r="AU23" s="8"/>
      <c r="AV23" s="9">
        <v>0</v>
      </c>
      <c r="AW23" s="11"/>
      <c r="AX23" s="8"/>
      <c r="AY23" s="8">
        <v>1745.52</v>
      </c>
      <c r="BA23" s="77"/>
      <c r="BB23" s="78">
        <v>0</v>
      </c>
      <c r="BC23" s="76"/>
      <c r="BD23" s="77"/>
      <c r="BE23" s="77">
        <v>899.2</v>
      </c>
      <c r="BF23" s="65"/>
      <c r="BG23" s="77"/>
      <c r="BH23" s="9">
        <v>0</v>
      </c>
      <c r="BI23" s="11"/>
      <c r="BJ23" s="8"/>
      <c r="BK23" s="8">
        <v>0</v>
      </c>
      <c r="BM23" s="77"/>
      <c r="BN23" s="78">
        <v>0</v>
      </c>
      <c r="BO23" s="76"/>
      <c r="BP23" s="77"/>
      <c r="BQ23" s="77"/>
      <c r="BR23" s="65"/>
      <c r="BS23" s="8"/>
      <c r="BT23" s="9">
        <v>0</v>
      </c>
      <c r="BU23" s="11"/>
      <c r="BV23" s="8"/>
      <c r="BW23" s="8"/>
      <c r="BY23" s="77"/>
      <c r="BZ23" s="78">
        <v>0</v>
      </c>
      <c r="CA23" s="76"/>
      <c r="CB23" s="77"/>
      <c r="CC23" s="77"/>
      <c r="CD23" s="65"/>
      <c r="CE23" s="51"/>
      <c r="CF23" s="2">
        <v>0</v>
      </c>
      <c r="CG23" s="105"/>
      <c r="CH23" s="51"/>
      <c r="CI23" s="51">
        <v>0</v>
      </c>
    </row>
    <row r="24" spans="2:87" ht="15.75">
      <c r="B24" s="43"/>
      <c r="C24" s="18"/>
      <c r="N24" s="15"/>
      <c r="O24" s="8"/>
      <c r="P24" s="8"/>
      <c r="Q24" s="8"/>
      <c r="R24" s="8"/>
      <c r="S24" s="8"/>
      <c r="T24" s="8"/>
      <c r="U24" s="8"/>
      <c r="W24" s="8"/>
      <c r="X24" s="8"/>
      <c r="Y24" s="11"/>
      <c r="Z24" s="8"/>
      <c r="AC24" s="77"/>
      <c r="AD24" s="77"/>
      <c r="AE24" s="76"/>
      <c r="AF24" s="77"/>
      <c r="AG24" s="77"/>
      <c r="AH24" s="65"/>
      <c r="AI24" s="8"/>
      <c r="AJ24" s="8"/>
      <c r="AK24" s="11"/>
      <c r="AL24" s="8"/>
      <c r="AM24" s="8"/>
      <c r="AO24" s="77"/>
      <c r="AP24" s="77"/>
      <c r="AQ24" s="76"/>
      <c r="AR24" s="77"/>
      <c r="AS24" s="77"/>
      <c r="AT24" s="65"/>
      <c r="AU24" s="8"/>
      <c r="AV24" s="8"/>
      <c r="AW24" s="11"/>
      <c r="AX24" s="8"/>
      <c r="AY24" s="8"/>
      <c r="BA24" s="77"/>
      <c r="BB24" s="77"/>
      <c r="BC24" s="76"/>
      <c r="BD24" s="77"/>
      <c r="BE24" s="77"/>
      <c r="BF24" s="65"/>
      <c r="BG24" s="77"/>
      <c r="BH24" s="8"/>
      <c r="BI24" s="11"/>
      <c r="BJ24" s="8"/>
      <c r="BK24" s="8"/>
      <c r="BM24" s="77"/>
      <c r="BN24" s="77"/>
      <c r="BO24" s="76"/>
      <c r="BP24" s="77"/>
      <c r="BQ24" s="77"/>
      <c r="BR24" s="65"/>
      <c r="BS24" s="8"/>
      <c r="BT24" s="8"/>
      <c r="BU24" s="11"/>
      <c r="BV24" s="8"/>
      <c r="BW24" s="8"/>
      <c r="BY24" s="77"/>
      <c r="BZ24" s="77"/>
      <c r="CA24" s="76"/>
      <c r="CB24" s="77"/>
      <c r="CC24" s="77"/>
      <c r="CD24" s="65"/>
      <c r="CE24" s="51"/>
      <c r="CF24" s="51"/>
      <c r="CG24" s="105"/>
      <c r="CH24" s="51"/>
      <c r="CI24" s="51"/>
    </row>
    <row r="25" spans="2:87" ht="15.75">
      <c r="B25" s="43"/>
      <c r="C25" s="18"/>
      <c r="E25" s="17">
        <v>0</v>
      </c>
      <c r="G25" s="30" t="s">
        <v>26</v>
      </c>
      <c r="I25" s="17" t="s">
        <v>20</v>
      </c>
      <c r="L25" s="8">
        <v>235884</v>
      </c>
      <c r="N25" s="15"/>
      <c r="O25" s="8">
        <v>27554.75</v>
      </c>
      <c r="P25" s="8"/>
      <c r="Q25" s="8"/>
      <c r="R25" s="8">
        <v>0</v>
      </c>
      <c r="S25" s="8"/>
      <c r="T25" s="8"/>
      <c r="U25" s="8">
        <v>0</v>
      </c>
      <c r="V25" s="8"/>
      <c r="W25" s="8"/>
      <c r="X25" s="8">
        <v>20000</v>
      </c>
      <c r="Y25" s="8"/>
      <c r="Z25" s="8"/>
      <c r="AA25" s="8">
        <v>2380.14</v>
      </c>
      <c r="AC25" s="77"/>
      <c r="AD25" s="77">
        <v>28000</v>
      </c>
      <c r="AE25" s="77"/>
      <c r="AF25" s="77"/>
      <c r="AG25" s="77">
        <v>2080.14</v>
      </c>
      <c r="AH25" s="77"/>
      <c r="AI25" s="8"/>
      <c r="AJ25" s="8">
        <v>21647</v>
      </c>
      <c r="AK25" s="8"/>
      <c r="AL25" s="8"/>
      <c r="AM25" s="8">
        <v>1660.14</v>
      </c>
      <c r="AN25" s="8"/>
      <c r="AO25" s="77"/>
      <c r="AP25" s="77">
        <v>21647</v>
      </c>
      <c r="AQ25" s="77"/>
      <c r="AR25" s="77"/>
      <c r="AS25" s="77">
        <v>1335.44</v>
      </c>
      <c r="AT25" s="77"/>
      <c r="AU25" s="8"/>
      <c r="AV25" s="8">
        <v>18750</v>
      </c>
      <c r="AW25" s="8"/>
      <c r="AX25" s="8"/>
      <c r="AY25" s="8">
        <v>1010.73</v>
      </c>
      <c r="AZ25" s="8"/>
      <c r="BA25" s="77"/>
      <c r="BB25" s="77">
        <v>23579</v>
      </c>
      <c r="BC25" s="77"/>
      <c r="BD25" s="77"/>
      <c r="BE25" s="77">
        <v>729.48</v>
      </c>
      <c r="BF25" s="77"/>
      <c r="BG25" s="77"/>
      <c r="BH25" s="8">
        <v>25053</v>
      </c>
      <c r="BI25" s="11"/>
      <c r="BJ25" s="8"/>
      <c r="BK25" s="8">
        <v>375.8</v>
      </c>
      <c r="BM25" s="77"/>
      <c r="BN25" s="77">
        <v>0</v>
      </c>
      <c r="BO25" s="76"/>
      <c r="BP25" s="77"/>
      <c r="BQ25" s="77">
        <v>0</v>
      </c>
      <c r="BR25" s="65"/>
      <c r="BS25" s="8"/>
      <c r="BT25" s="8">
        <v>0</v>
      </c>
      <c r="BU25" s="11"/>
      <c r="BV25" s="8"/>
      <c r="BW25" s="8">
        <v>0</v>
      </c>
      <c r="BY25" s="77"/>
      <c r="BZ25" s="77">
        <v>0</v>
      </c>
      <c r="CA25" s="77"/>
      <c r="CB25" s="77"/>
      <c r="CC25" s="77">
        <v>0</v>
      </c>
      <c r="CD25" s="77"/>
      <c r="CE25" s="51"/>
      <c r="CF25" s="51">
        <v>0</v>
      </c>
      <c r="CG25" s="51"/>
      <c r="CH25" s="51"/>
      <c r="CI25" s="51">
        <v>0</v>
      </c>
    </row>
    <row r="26" spans="2:87" ht="15.75">
      <c r="B26" s="43"/>
      <c r="C26" s="18"/>
      <c r="G26" s="30" t="s">
        <v>27</v>
      </c>
      <c r="I26" s="17" t="s">
        <v>20</v>
      </c>
      <c r="K26" s="17">
        <v>0</v>
      </c>
      <c r="N26" s="15"/>
      <c r="O26" s="8"/>
      <c r="P26" s="8"/>
      <c r="Q26" s="8">
        <v>0</v>
      </c>
      <c r="R26" s="8"/>
      <c r="S26" s="8"/>
      <c r="T26" s="8"/>
      <c r="U26" s="8"/>
      <c r="V26" s="8"/>
      <c r="W26" s="8"/>
      <c r="X26" s="8">
        <v>0</v>
      </c>
      <c r="Y26" s="8"/>
      <c r="Z26" s="8"/>
      <c r="AA26" s="8">
        <v>2080.14</v>
      </c>
      <c r="AC26" s="77"/>
      <c r="AD26" s="77">
        <v>0</v>
      </c>
      <c r="AE26" s="77"/>
      <c r="AF26" s="77"/>
      <c r="AG26" s="77">
        <v>1660.14</v>
      </c>
      <c r="AH26" s="77"/>
      <c r="AI26" s="8"/>
      <c r="AJ26" s="8">
        <v>0</v>
      </c>
      <c r="AK26" s="8"/>
      <c r="AL26" s="8"/>
      <c r="AM26" s="8">
        <v>1335.44</v>
      </c>
      <c r="AN26" s="8"/>
      <c r="AO26" s="77"/>
      <c r="AP26" s="77">
        <v>0</v>
      </c>
      <c r="AQ26" s="77"/>
      <c r="AR26" s="77"/>
      <c r="AS26" s="77">
        <v>1010.73</v>
      </c>
      <c r="AT26" s="77"/>
      <c r="AU26" s="8"/>
      <c r="AV26" s="8">
        <v>0</v>
      </c>
      <c r="AW26" s="8"/>
      <c r="AX26" s="8"/>
      <c r="AY26" s="8">
        <v>729.48</v>
      </c>
      <c r="AZ26" s="8"/>
      <c r="BA26" s="77"/>
      <c r="BB26" s="77">
        <v>0</v>
      </c>
      <c r="BC26" s="77"/>
      <c r="BD26" s="77"/>
      <c r="BE26" s="77">
        <v>375.8</v>
      </c>
      <c r="BF26" s="77"/>
      <c r="BG26" s="77"/>
      <c r="BH26" s="8">
        <v>0</v>
      </c>
      <c r="BI26" s="11"/>
      <c r="BJ26" s="8"/>
      <c r="BK26" s="8">
        <v>0</v>
      </c>
      <c r="BM26" s="77"/>
      <c r="BN26" s="77">
        <v>0</v>
      </c>
      <c r="BO26" s="76"/>
      <c r="BP26" s="77"/>
      <c r="BQ26" s="77"/>
      <c r="BR26" s="65"/>
      <c r="BS26" s="8"/>
      <c r="BT26" s="8">
        <v>0</v>
      </c>
      <c r="BU26" s="11"/>
      <c r="BV26" s="8"/>
      <c r="BW26" s="8"/>
      <c r="BY26" s="77"/>
      <c r="BZ26" s="77">
        <v>0</v>
      </c>
      <c r="CA26" s="77"/>
      <c r="CB26" s="77"/>
      <c r="CC26" s="77"/>
      <c r="CD26" s="77"/>
      <c r="CE26" s="51"/>
      <c r="CF26" s="51">
        <v>0</v>
      </c>
      <c r="CG26" s="51"/>
      <c r="CH26" s="51"/>
      <c r="CI26" s="51">
        <v>0</v>
      </c>
    </row>
    <row r="27" spans="2:87" ht="15.75">
      <c r="B27" s="43"/>
      <c r="C27" s="18"/>
      <c r="N27" s="15"/>
      <c r="O27" s="8"/>
      <c r="P27" s="8"/>
      <c r="Q27" s="8"/>
      <c r="R27" s="8"/>
      <c r="S27" s="8"/>
      <c r="T27" s="8"/>
      <c r="U27" s="8"/>
      <c r="W27" s="8"/>
      <c r="X27" s="8"/>
      <c r="Y27" s="11"/>
      <c r="Z27" s="8"/>
      <c r="AC27" s="77"/>
      <c r="AD27" s="77"/>
      <c r="AE27" s="76"/>
      <c r="AF27" s="77"/>
      <c r="AG27" s="77"/>
      <c r="AH27" s="65"/>
      <c r="AI27" s="8"/>
      <c r="AJ27" s="8"/>
      <c r="AK27" s="11"/>
      <c r="AL27" s="8"/>
      <c r="AM27" s="8"/>
      <c r="AO27" s="77"/>
      <c r="AP27" s="77"/>
      <c r="AQ27" s="76"/>
      <c r="AR27" s="77"/>
      <c r="AS27" s="77"/>
      <c r="AT27" s="65"/>
      <c r="AU27" s="8"/>
      <c r="AV27" s="8"/>
      <c r="AW27" s="11"/>
      <c r="AX27" s="8"/>
      <c r="AY27" s="8"/>
      <c r="BA27" s="77"/>
      <c r="BB27" s="77"/>
      <c r="BC27" s="76"/>
      <c r="BD27" s="77"/>
      <c r="BE27" s="77"/>
      <c r="BF27" s="65"/>
      <c r="BG27" s="77"/>
      <c r="BH27" s="8"/>
      <c r="BI27" s="11"/>
      <c r="BJ27" s="8"/>
      <c r="BK27" s="8"/>
      <c r="BM27" s="77"/>
      <c r="BN27" s="77"/>
      <c r="BO27" s="76"/>
      <c r="BP27" s="77"/>
      <c r="BQ27" s="77"/>
      <c r="BR27" s="65"/>
      <c r="BS27" s="8"/>
      <c r="BT27" s="8"/>
      <c r="BU27" s="11"/>
      <c r="BV27" s="8"/>
      <c r="BW27" s="8"/>
      <c r="BY27" s="77"/>
      <c r="BZ27" s="77"/>
      <c r="CA27" s="76"/>
      <c r="CB27" s="77"/>
      <c r="CC27" s="77"/>
      <c r="CD27" s="65"/>
      <c r="CE27" s="51"/>
      <c r="CF27" s="51"/>
      <c r="CG27" s="105"/>
      <c r="CH27" s="51"/>
      <c r="CI27" s="51"/>
    </row>
    <row r="28" spans="2:87" ht="15.75">
      <c r="B28" s="43"/>
      <c r="C28" s="18"/>
      <c r="E28" s="17">
        <v>0</v>
      </c>
      <c r="G28" s="30" t="s">
        <v>26</v>
      </c>
      <c r="I28" s="17" t="s">
        <v>22</v>
      </c>
      <c r="L28" s="8">
        <v>9975000</v>
      </c>
      <c r="N28" s="15"/>
      <c r="O28" s="8">
        <v>2316225</v>
      </c>
      <c r="P28" s="8"/>
      <c r="Q28" s="8"/>
      <c r="R28" s="8">
        <v>0</v>
      </c>
      <c r="S28" s="8"/>
      <c r="T28" s="8"/>
      <c r="U28" s="8">
        <v>0</v>
      </c>
      <c r="W28" s="8"/>
      <c r="X28" s="8">
        <v>540000</v>
      </c>
      <c r="Y28" s="11"/>
      <c r="Z28" s="8"/>
      <c r="AA28" s="8">
        <v>127800</v>
      </c>
      <c r="AC28" s="77"/>
      <c r="AD28" s="77">
        <v>560000</v>
      </c>
      <c r="AE28" s="76"/>
      <c r="AF28" s="77"/>
      <c r="AG28" s="65">
        <v>119700</v>
      </c>
      <c r="AH28" s="65"/>
      <c r="AI28" s="8"/>
      <c r="AJ28" s="8">
        <v>575000</v>
      </c>
      <c r="AK28" s="11"/>
      <c r="AL28" s="8"/>
      <c r="AM28" s="17">
        <v>111300</v>
      </c>
      <c r="AO28" s="77"/>
      <c r="AP28" s="77">
        <v>590000</v>
      </c>
      <c r="AQ28" s="76"/>
      <c r="AR28" s="77"/>
      <c r="AS28" s="77">
        <v>102675</v>
      </c>
      <c r="AT28" s="65"/>
      <c r="AU28" s="8"/>
      <c r="AV28" s="8">
        <v>610000</v>
      </c>
      <c r="AW28" s="11"/>
      <c r="AX28" s="8"/>
      <c r="AY28" s="8">
        <v>93825</v>
      </c>
      <c r="BA28" s="77"/>
      <c r="BB28" s="77">
        <v>630000</v>
      </c>
      <c r="BC28" s="76"/>
      <c r="BD28" s="77"/>
      <c r="BE28" s="77">
        <v>84675</v>
      </c>
      <c r="BF28" s="65"/>
      <c r="BG28" s="77"/>
      <c r="BH28" s="8">
        <v>650000</v>
      </c>
      <c r="BI28" s="11"/>
      <c r="BJ28" s="8"/>
      <c r="BK28" s="8">
        <v>75225</v>
      </c>
      <c r="BM28" s="77"/>
      <c r="BN28" s="77">
        <v>670000</v>
      </c>
      <c r="BO28" s="76"/>
      <c r="BP28" s="77"/>
      <c r="BQ28" s="77">
        <v>65475</v>
      </c>
      <c r="BR28" s="65"/>
      <c r="BS28" s="8"/>
      <c r="BT28" s="8">
        <v>690000</v>
      </c>
      <c r="BU28" s="11"/>
      <c r="BV28" s="8"/>
      <c r="BW28" s="8">
        <v>55425</v>
      </c>
      <c r="BY28" s="77"/>
      <c r="BZ28" s="77">
        <v>715000</v>
      </c>
      <c r="CA28" s="76"/>
      <c r="CB28" s="77"/>
      <c r="CC28" s="77">
        <v>45075</v>
      </c>
      <c r="CD28" s="65"/>
      <c r="CE28" s="51"/>
      <c r="CF28" s="51">
        <v>740000</v>
      </c>
      <c r="CG28" s="105"/>
      <c r="CH28" s="51"/>
      <c r="CI28" s="51">
        <v>34350</v>
      </c>
    </row>
    <row r="29" spans="2:87" ht="15.75">
      <c r="B29" s="43"/>
      <c r="C29" s="18"/>
      <c r="F29" s="12"/>
      <c r="G29" s="30" t="s">
        <v>27</v>
      </c>
      <c r="I29" s="17" t="s">
        <v>22</v>
      </c>
      <c r="K29" s="17">
        <v>0</v>
      </c>
      <c r="N29" s="15"/>
      <c r="O29" s="8"/>
      <c r="P29" s="8"/>
      <c r="Q29" s="8">
        <v>0</v>
      </c>
      <c r="R29" s="8"/>
      <c r="S29" s="8"/>
      <c r="T29" s="8"/>
      <c r="U29" s="8"/>
      <c r="W29" s="8"/>
      <c r="X29" s="8">
        <v>0</v>
      </c>
      <c r="Y29" s="11"/>
      <c r="Z29" s="8"/>
      <c r="AA29" s="8">
        <v>119700</v>
      </c>
      <c r="AC29" s="77"/>
      <c r="AD29" s="77">
        <v>0</v>
      </c>
      <c r="AE29" s="76"/>
      <c r="AF29" s="77"/>
      <c r="AG29" s="77">
        <v>111300</v>
      </c>
      <c r="AH29" s="65"/>
      <c r="AI29" s="8"/>
      <c r="AJ29" s="8">
        <v>0</v>
      </c>
      <c r="AK29" s="11"/>
      <c r="AL29" s="8"/>
      <c r="AM29" s="8">
        <v>102675</v>
      </c>
      <c r="AO29" s="77"/>
      <c r="AP29" s="77">
        <v>0</v>
      </c>
      <c r="AQ29" s="76"/>
      <c r="AR29" s="77"/>
      <c r="AS29" s="77">
        <v>93825</v>
      </c>
      <c r="AT29" s="65"/>
      <c r="AU29" s="8"/>
      <c r="AV29" s="8">
        <v>0</v>
      </c>
      <c r="AW29" s="11"/>
      <c r="AX29" s="8"/>
      <c r="AY29" s="8">
        <v>84675</v>
      </c>
      <c r="BA29" s="77"/>
      <c r="BB29" s="77">
        <v>0</v>
      </c>
      <c r="BC29" s="76"/>
      <c r="BD29" s="77"/>
      <c r="BE29" s="77">
        <v>75225</v>
      </c>
      <c r="BF29" s="65"/>
      <c r="BG29" s="77"/>
      <c r="BH29" s="8">
        <v>0</v>
      </c>
      <c r="BI29" s="11"/>
      <c r="BJ29" s="8"/>
      <c r="BK29" s="8">
        <v>65475</v>
      </c>
      <c r="BM29" s="77"/>
      <c r="BN29" s="77">
        <v>0</v>
      </c>
      <c r="BO29" s="76"/>
      <c r="BP29" s="77"/>
      <c r="BQ29" s="77">
        <v>55425</v>
      </c>
      <c r="BR29" s="65"/>
      <c r="BS29" s="8"/>
      <c r="BT29" s="8">
        <v>0</v>
      </c>
      <c r="BU29" s="11"/>
      <c r="BV29" s="8"/>
      <c r="BW29" s="8">
        <v>45075</v>
      </c>
      <c r="BY29" s="77"/>
      <c r="BZ29" s="77">
        <v>0</v>
      </c>
      <c r="CA29" s="76"/>
      <c r="CB29" s="77"/>
      <c r="CC29" s="77">
        <v>34350</v>
      </c>
      <c r="CD29" s="65"/>
      <c r="CE29" s="51"/>
      <c r="CF29" s="51">
        <v>0</v>
      </c>
      <c r="CG29" s="105"/>
      <c r="CH29" s="51"/>
      <c r="CI29" s="51">
        <v>23250</v>
      </c>
    </row>
    <row r="30" spans="2:87" ht="15.75">
      <c r="B30" s="43"/>
      <c r="C30" s="18"/>
      <c r="G30" s="117"/>
      <c r="K30" s="20"/>
      <c r="L30" s="21"/>
      <c r="N30" s="23"/>
      <c r="O30" s="21"/>
      <c r="P30" s="8"/>
      <c r="Q30" s="21"/>
      <c r="R30" s="21"/>
      <c r="S30" s="8"/>
      <c r="T30" s="8"/>
      <c r="U30" s="21"/>
      <c r="W30" s="21"/>
      <c r="X30" s="21"/>
      <c r="Y30" s="11"/>
      <c r="Z30" s="21"/>
      <c r="AA30" s="21"/>
      <c r="AC30" s="79"/>
      <c r="AD30" s="79"/>
      <c r="AE30" s="76"/>
      <c r="AF30" s="79"/>
      <c r="AG30" s="79"/>
      <c r="AH30" s="65"/>
      <c r="AI30" s="21"/>
      <c r="AJ30" s="21"/>
      <c r="AK30" s="11"/>
      <c r="AL30" s="21"/>
      <c r="AM30" s="21"/>
      <c r="AO30" s="79"/>
      <c r="AP30" s="79"/>
      <c r="AQ30" s="76"/>
      <c r="AR30" s="79"/>
      <c r="AS30" s="79"/>
      <c r="AT30" s="65"/>
      <c r="AU30" s="21"/>
      <c r="AV30" s="21"/>
      <c r="AW30" s="11"/>
      <c r="AX30" s="21"/>
      <c r="AY30" s="21"/>
      <c r="BA30" s="79"/>
      <c r="BB30" s="79"/>
      <c r="BC30" s="76"/>
      <c r="BD30" s="79"/>
      <c r="BE30" s="79"/>
      <c r="BF30" s="65"/>
      <c r="BG30" s="79"/>
      <c r="BH30" s="21"/>
      <c r="BI30" s="11"/>
      <c r="BJ30" s="21"/>
      <c r="BK30" s="21"/>
      <c r="BM30" s="79"/>
      <c r="BN30" s="79"/>
      <c r="BO30" s="76"/>
      <c r="BP30" s="79"/>
      <c r="BQ30" s="79"/>
      <c r="BR30" s="65"/>
      <c r="BS30" s="21"/>
      <c r="BT30" s="21"/>
      <c r="BU30" s="11"/>
      <c r="BV30" s="21"/>
      <c r="BW30" s="21"/>
      <c r="BY30" s="79"/>
      <c r="BZ30" s="79"/>
      <c r="CA30" s="76"/>
      <c r="CB30" s="79"/>
      <c r="CC30" s="79"/>
      <c r="CD30" s="65"/>
      <c r="CE30" s="5"/>
      <c r="CF30" s="5"/>
      <c r="CG30" s="105"/>
      <c r="CH30" s="5"/>
      <c r="CI30" s="5"/>
    </row>
    <row r="31" spans="2:87" ht="15.75">
      <c r="B31" s="43"/>
      <c r="C31" s="18"/>
      <c r="E31" s="17">
        <v>0</v>
      </c>
      <c r="N31" s="15"/>
      <c r="O31" s="8"/>
      <c r="P31" s="8"/>
      <c r="Q31" s="8"/>
      <c r="R31" s="8"/>
      <c r="S31" s="8"/>
      <c r="T31" s="8"/>
      <c r="U31" s="8"/>
      <c r="W31" s="8"/>
      <c r="X31" s="8"/>
      <c r="Y31" s="11"/>
      <c r="Z31" s="8"/>
      <c r="AC31" s="77"/>
      <c r="AD31" s="77"/>
      <c r="AE31" s="76"/>
      <c r="AF31" s="77"/>
      <c r="AG31" s="77"/>
      <c r="AH31" s="65"/>
      <c r="AI31" s="8"/>
      <c r="AJ31" s="8"/>
      <c r="AK31" s="11"/>
      <c r="AL31" s="8"/>
      <c r="AM31" s="8"/>
      <c r="AO31" s="77"/>
      <c r="AP31" s="77"/>
      <c r="AQ31" s="76"/>
      <c r="AR31" s="77"/>
      <c r="AS31" s="77"/>
      <c r="AT31" s="65"/>
      <c r="AU31" s="8"/>
      <c r="AV31" s="8"/>
      <c r="AW31" s="11"/>
      <c r="AX31" s="8"/>
      <c r="AY31" s="8"/>
      <c r="BA31" s="77"/>
      <c r="BB31" s="77"/>
      <c r="BC31" s="76"/>
      <c r="BD31" s="77"/>
      <c r="BE31" s="77"/>
      <c r="BF31" s="65"/>
      <c r="BG31" s="77"/>
      <c r="BH31" s="8"/>
      <c r="BI31" s="11"/>
      <c r="BJ31" s="8"/>
      <c r="BK31" s="8"/>
      <c r="BM31" s="77"/>
      <c r="BN31" s="77"/>
      <c r="BO31" s="76"/>
      <c r="BP31" s="77"/>
      <c r="BQ31" s="77"/>
      <c r="BR31" s="65"/>
      <c r="BS31" s="8"/>
      <c r="BT31" s="8"/>
      <c r="BU31" s="11"/>
      <c r="BV31" s="8"/>
      <c r="BW31" s="8"/>
      <c r="BY31" s="77"/>
      <c r="BZ31" s="77"/>
      <c r="CA31" s="76"/>
      <c r="CB31" s="77"/>
      <c r="CC31" s="77"/>
      <c r="CD31" s="65"/>
      <c r="CE31" s="51"/>
      <c r="CF31" s="51"/>
      <c r="CG31" s="105"/>
      <c r="CH31" s="51"/>
      <c r="CI31" s="51"/>
    </row>
    <row r="32" spans="2:87" s="29" customFormat="1" ht="15.75">
      <c r="B32" s="45"/>
      <c r="C32" s="46"/>
      <c r="G32" s="60"/>
      <c r="I32" s="29" t="s">
        <v>15</v>
      </c>
      <c r="K32" s="47">
        <v>0</v>
      </c>
      <c r="L32" s="25">
        <f>SUM(L22:L29)</f>
        <v>11225000</v>
      </c>
      <c r="N32" s="49"/>
      <c r="O32" s="25">
        <f>SUM(O22:O31)</f>
        <v>2426625</v>
      </c>
      <c r="P32" s="13"/>
      <c r="Q32" s="48">
        <v>0</v>
      </c>
      <c r="R32" s="25">
        <f>SUM(R22:R31)</f>
        <v>0</v>
      </c>
      <c r="S32" s="11"/>
      <c r="T32" s="11"/>
      <c r="U32" s="25">
        <f>SUM(U22:U31)</f>
        <v>0</v>
      </c>
      <c r="W32" s="48"/>
      <c r="X32" s="25">
        <f>SUM(X22:X31)</f>
        <v>705000</v>
      </c>
      <c r="Y32" s="13"/>
      <c r="Z32" s="48"/>
      <c r="AA32" s="25">
        <f>SUM(AA22:AA31)</f>
        <v>264675</v>
      </c>
      <c r="AB32" s="8"/>
      <c r="AC32" s="80"/>
      <c r="AD32" s="81">
        <f>SUM(AD22:AD31)</f>
        <v>650000</v>
      </c>
      <c r="AE32" s="82"/>
      <c r="AF32" s="80"/>
      <c r="AG32" s="81">
        <f>SUM(AG22:AG31)</f>
        <v>244350</v>
      </c>
      <c r="AH32" s="88"/>
      <c r="AI32" s="48"/>
      <c r="AJ32" s="25">
        <f>SUM(AJ22:AJ31)</f>
        <v>655000</v>
      </c>
      <c r="AK32" s="13"/>
      <c r="AL32" s="48"/>
      <c r="AM32" s="25">
        <f>SUM(AM22:AM31)</f>
        <v>224775</v>
      </c>
      <c r="AO32" s="80"/>
      <c r="AP32" s="81">
        <f>SUM(AP22:AP31)</f>
        <v>670000</v>
      </c>
      <c r="AQ32" s="82"/>
      <c r="AR32" s="80"/>
      <c r="AS32" s="81">
        <f>SUM(AS22:AS31)</f>
        <v>204900</v>
      </c>
      <c r="AT32" s="88"/>
      <c r="AU32" s="48"/>
      <c r="AV32" s="25">
        <f>SUM(AV22:AV31)</f>
        <v>685000</v>
      </c>
      <c r="AW32" s="13"/>
      <c r="AX32" s="48"/>
      <c r="AY32" s="25">
        <f>SUM(AY22:AY31)</f>
        <v>184575</v>
      </c>
      <c r="BA32" s="80"/>
      <c r="BB32" s="81">
        <f>SUM(BB22:BB31)</f>
        <v>710000</v>
      </c>
      <c r="BC32" s="82"/>
      <c r="BD32" s="80"/>
      <c r="BE32" s="81">
        <f>SUM(BE22:BE31)</f>
        <v>163650</v>
      </c>
      <c r="BF32" s="88"/>
      <c r="BG32" s="80"/>
      <c r="BH32" s="25">
        <f>SUM(BH22:BH31)</f>
        <v>735000</v>
      </c>
      <c r="BI32" s="13"/>
      <c r="BJ32" s="48"/>
      <c r="BK32" s="25">
        <f>SUM(BK22:BK31)</f>
        <v>141975</v>
      </c>
      <c r="BM32" s="80"/>
      <c r="BN32" s="81">
        <f>SUM(BN22:BN31)</f>
        <v>670000</v>
      </c>
      <c r="BO32" s="82"/>
      <c r="BP32" s="80"/>
      <c r="BQ32" s="81">
        <f>SUM(BQ22:BQ31)</f>
        <v>120900</v>
      </c>
      <c r="BR32" s="88"/>
      <c r="BS32" s="48"/>
      <c r="BT32" s="25">
        <f>SUM(BT22:BT31)</f>
        <v>690000</v>
      </c>
      <c r="BU32" s="13"/>
      <c r="BV32" s="48"/>
      <c r="BW32" s="25">
        <f>SUM(BW22:BW31)</f>
        <v>100500</v>
      </c>
      <c r="BY32" s="80"/>
      <c r="BZ32" s="81">
        <f>SUM(BZ22:BZ31)</f>
        <v>715000</v>
      </c>
      <c r="CA32" s="82"/>
      <c r="CB32" s="80"/>
      <c r="CC32" s="81">
        <f>SUM(CC22:CC31)</f>
        <v>79425</v>
      </c>
      <c r="CD32" s="88"/>
      <c r="CE32" s="106"/>
      <c r="CF32" s="7">
        <f>SUM(CF22:CF31)</f>
        <v>740000</v>
      </c>
      <c r="CG32" s="107"/>
      <c r="CH32" s="106"/>
      <c r="CI32" s="7">
        <f>SUM(CI22:CI31)</f>
        <v>57600</v>
      </c>
    </row>
    <row r="33" spans="2:87">
      <c r="B33" s="43"/>
      <c r="C33" s="18"/>
      <c r="AA33" s="17"/>
      <c r="AC33" s="65"/>
      <c r="AD33" s="65"/>
      <c r="AE33" s="65"/>
      <c r="AF33" s="65"/>
      <c r="AG33" s="65"/>
      <c r="AH33" s="65"/>
      <c r="AO33" s="65"/>
      <c r="AP33" s="65"/>
      <c r="AQ33" s="65"/>
      <c r="AR33" s="65"/>
      <c r="AS33" s="65"/>
      <c r="AT33" s="65"/>
      <c r="BA33" s="65"/>
      <c r="BB33" s="65"/>
      <c r="BC33" s="65"/>
      <c r="BD33" s="65"/>
      <c r="BE33" s="65"/>
      <c r="BF33" s="65"/>
      <c r="BG33" s="65"/>
      <c r="BM33" s="65"/>
      <c r="BN33" s="65"/>
      <c r="BO33" s="65"/>
      <c r="BP33" s="65"/>
      <c r="BQ33" s="65"/>
      <c r="BR33" s="65"/>
      <c r="BY33" s="65"/>
      <c r="BZ33" s="65"/>
      <c r="CA33" s="65"/>
      <c r="CB33" s="65"/>
      <c r="CC33" s="65"/>
      <c r="CD33" s="65"/>
    </row>
    <row r="34" spans="2:87" ht="15.75">
      <c r="B34" s="43"/>
      <c r="C34" s="16" t="s">
        <v>28</v>
      </c>
      <c r="F34" s="26" t="s">
        <v>11</v>
      </c>
      <c r="G34" s="117" t="s">
        <v>19</v>
      </c>
      <c r="I34" s="17" t="s">
        <v>17</v>
      </c>
      <c r="K34" s="17">
        <v>0</v>
      </c>
      <c r="L34" s="8">
        <v>10612609</v>
      </c>
      <c r="N34" s="15"/>
      <c r="O34" s="9">
        <v>0</v>
      </c>
      <c r="P34" s="8"/>
      <c r="Q34" s="8">
        <v>0</v>
      </c>
      <c r="R34" s="8">
        <v>2765507.57</v>
      </c>
      <c r="S34" s="8"/>
      <c r="T34" s="8"/>
      <c r="U34" s="8">
        <v>0</v>
      </c>
      <c r="W34" s="8">
        <v>0</v>
      </c>
      <c r="X34" s="8">
        <v>800234</v>
      </c>
      <c r="Y34" s="11">
        <v>0</v>
      </c>
      <c r="AA34" s="8">
        <v>207908.07</v>
      </c>
      <c r="AC34" s="77">
        <v>0</v>
      </c>
      <c r="AD34" s="65">
        <v>830717</v>
      </c>
      <c r="AE34" s="76">
        <v>0</v>
      </c>
      <c r="AF34" s="65"/>
      <c r="AG34" s="77">
        <v>187902.22000000003</v>
      </c>
      <c r="AH34" s="65"/>
      <c r="AI34" s="8">
        <v>0</v>
      </c>
      <c r="AJ34" s="9">
        <v>872636</v>
      </c>
      <c r="AK34" s="11">
        <v>0</v>
      </c>
      <c r="AL34" s="8"/>
      <c r="AM34" s="8">
        <v>167134.32</v>
      </c>
      <c r="AO34" s="77"/>
      <c r="AP34" s="77">
        <v>914552</v>
      </c>
      <c r="AQ34" s="76"/>
      <c r="AR34" s="77"/>
      <c r="AS34" s="77">
        <v>145318.38999999998</v>
      </c>
      <c r="AT34" s="65"/>
      <c r="AU34" s="8"/>
      <c r="AV34" s="8">
        <v>960279</v>
      </c>
      <c r="AW34" s="11"/>
      <c r="AX34" s="8"/>
      <c r="AY34" s="8">
        <v>122454.6</v>
      </c>
      <c r="BA34" s="77"/>
      <c r="BB34" s="78">
        <v>1025060</v>
      </c>
      <c r="BC34" s="76"/>
      <c r="BD34" s="77"/>
      <c r="BE34" s="77">
        <v>98447.64</v>
      </c>
      <c r="BF34" s="65"/>
      <c r="BG34" s="77"/>
      <c r="BH34" s="8">
        <v>1074598</v>
      </c>
      <c r="BI34" s="11"/>
      <c r="BJ34" s="8"/>
      <c r="BK34" s="8">
        <v>72821.13</v>
      </c>
      <c r="BM34" s="77"/>
      <c r="BN34" s="65">
        <v>1108893</v>
      </c>
      <c r="BO34" s="76"/>
      <c r="BP34" s="77"/>
      <c r="BQ34" s="77">
        <v>51329.17</v>
      </c>
      <c r="BR34" s="65"/>
      <c r="BS34" s="8"/>
      <c r="BT34" s="9">
        <v>1139379</v>
      </c>
      <c r="BU34" s="11"/>
      <c r="BV34" s="8"/>
      <c r="BW34" s="8">
        <v>34695.769999999997</v>
      </c>
      <c r="BY34" s="77"/>
      <c r="BZ34" s="77">
        <v>1173674</v>
      </c>
      <c r="CA34" s="76"/>
      <c r="CB34" s="77"/>
      <c r="CC34" s="77">
        <v>17605</v>
      </c>
      <c r="CD34" s="65"/>
      <c r="CE34" s="51"/>
      <c r="CF34" s="2">
        <v>0</v>
      </c>
      <c r="CG34" s="105"/>
      <c r="CI34" s="51">
        <v>0</v>
      </c>
    </row>
    <row r="35" spans="2:87" ht="15.75">
      <c r="B35" s="43"/>
      <c r="C35" s="18"/>
      <c r="G35" s="117" t="s">
        <v>18</v>
      </c>
      <c r="I35" s="17" t="s">
        <v>17</v>
      </c>
      <c r="N35" s="15"/>
      <c r="O35" s="8"/>
      <c r="P35" s="8"/>
      <c r="Q35" s="8"/>
      <c r="R35" s="8"/>
      <c r="S35" s="8"/>
      <c r="T35" s="8"/>
      <c r="U35" s="8"/>
      <c r="W35" s="8"/>
      <c r="X35" s="10">
        <v>0</v>
      </c>
      <c r="Y35" s="11"/>
      <c r="Z35" s="8"/>
      <c r="AA35" s="8">
        <v>187902.22000000003</v>
      </c>
      <c r="AC35" s="77"/>
      <c r="AD35" s="83">
        <v>0</v>
      </c>
      <c r="AE35" s="76"/>
      <c r="AF35" s="77"/>
      <c r="AG35" s="77">
        <v>167134.32</v>
      </c>
      <c r="AH35" s="65"/>
      <c r="AI35" s="8"/>
      <c r="AJ35" s="10">
        <v>0</v>
      </c>
      <c r="AK35" s="11"/>
      <c r="AL35" s="8"/>
      <c r="AM35" s="8">
        <v>145318.38999999998</v>
      </c>
      <c r="AO35" s="77"/>
      <c r="AP35" s="83">
        <v>0</v>
      </c>
      <c r="AQ35" s="76"/>
      <c r="AR35" s="77"/>
      <c r="AS35" s="77">
        <v>122454.6</v>
      </c>
      <c r="AT35" s="65"/>
      <c r="AU35" s="8"/>
      <c r="AV35" s="10">
        <v>0</v>
      </c>
      <c r="AW35" s="11"/>
      <c r="AX35" s="8"/>
      <c r="AY35" s="8">
        <v>98447.64</v>
      </c>
      <c r="BA35" s="77"/>
      <c r="BB35" s="83">
        <v>0</v>
      </c>
      <c r="BC35" s="76"/>
      <c r="BD35" s="77"/>
      <c r="BE35" s="77">
        <v>72821.13</v>
      </c>
      <c r="BF35" s="65"/>
      <c r="BG35" s="77"/>
      <c r="BH35" s="10">
        <v>0</v>
      </c>
      <c r="BI35" s="11"/>
      <c r="BJ35" s="8"/>
      <c r="BK35" s="8">
        <v>51329.17</v>
      </c>
      <c r="BM35" s="77"/>
      <c r="BN35" s="83">
        <v>0</v>
      </c>
      <c r="BO35" s="76"/>
      <c r="BP35" s="77"/>
      <c r="BQ35" s="77">
        <v>34695.769999999997</v>
      </c>
      <c r="BR35" s="65"/>
      <c r="BS35" s="8"/>
      <c r="BT35" s="10">
        <v>0</v>
      </c>
      <c r="BU35" s="11"/>
      <c r="BV35" s="8"/>
      <c r="BW35" s="8">
        <v>17605.09</v>
      </c>
      <c r="BY35" s="77"/>
      <c r="BZ35" s="83">
        <v>0</v>
      </c>
      <c r="CA35" s="76"/>
      <c r="CB35" s="77"/>
      <c r="CC35" s="77">
        <v>0</v>
      </c>
      <c r="CD35" s="65"/>
      <c r="CE35" s="51"/>
      <c r="CF35" s="1">
        <v>0</v>
      </c>
      <c r="CG35" s="105"/>
      <c r="CH35" s="51"/>
      <c r="CI35" s="51">
        <v>0</v>
      </c>
    </row>
    <row r="36" spans="2:87" ht="15.75">
      <c r="B36" s="43"/>
      <c r="C36" s="19"/>
      <c r="E36" s="17">
        <v>0</v>
      </c>
      <c r="G36" s="117"/>
      <c r="N36" s="15"/>
      <c r="O36" s="8"/>
      <c r="P36" s="8"/>
      <c r="Q36" s="8"/>
      <c r="R36" s="8"/>
      <c r="S36" s="8"/>
      <c r="T36" s="8"/>
      <c r="U36" s="8"/>
      <c r="W36" s="8"/>
      <c r="X36" s="8"/>
      <c r="Y36" s="11"/>
      <c r="Z36" s="8"/>
      <c r="AC36" s="77"/>
      <c r="AD36" s="77"/>
      <c r="AE36" s="76"/>
      <c r="AF36" s="77"/>
      <c r="AG36" s="77"/>
      <c r="AH36" s="65"/>
      <c r="AI36" s="8"/>
      <c r="AJ36" s="8"/>
      <c r="AK36" s="11"/>
      <c r="AL36" s="8"/>
      <c r="AM36" s="8"/>
      <c r="AO36" s="77"/>
      <c r="AP36" s="77"/>
      <c r="AQ36" s="76"/>
      <c r="AR36" s="77"/>
      <c r="AS36" s="77"/>
      <c r="AT36" s="65"/>
      <c r="AU36" s="8"/>
      <c r="AV36" s="8"/>
      <c r="AW36" s="11"/>
      <c r="AX36" s="8"/>
      <c r="AY36" s="8"/>
      <c r="BA36" s="77"/>
      <c r="BB36" s="77"/>
      <c r="BC36" s="76"/>
      <c r="BD36" s="77"/>
      <c r="BE36" s="77"/>
      <c r="BF36" s="65"/>
      <c r="BG36" s="77"/>
      <c r="BH36" s="8"/>
      <c r="BI36" s="11"/>
      <c r="BJ36" s="8"/>
      <c r="BK36" s="8"/>
      <c r="BM36" s="77"/>
      <c r="BN36" s="77"/>
      <c r="BO36" s="76"/>
      <c r="BP36" s="77"/>
      <c r="BQ36" s="77"/>
      <c r="BR36" s="65"/>
      <c r="BS36" s="8"/>
      <c r="BT36" s="8"/>
      <c r="BU36" s="11"/>
      <c r="BV36" s="8"/>
      <c r="BW36" s="8"/>
      <c r="BY36" s="77"/>
      <c r="BZ36" s="77"/>
      <c r="CA36" s="76"/>
      <c r="CB36" s="77"/>
      <c r="CC36" s="77"/>
      <c r="CD36" s="65"/>
      <c r="CE36" s="51"/>
      <c r="CF36" s="51"/>
      <c r="CG36" s="105"/>
      <c r="CH36" s="51"/>
      <c r="CI36" s="51"/>
    </row>
    <row r="37" spans="2:87" ht="15.75">
      <c r="B37" s="43"/>
      <c r="C37" s="19"/>
      <c r="G37" s="117" t="s">
        <v>19</v>
      </c>
      <c r="I37" s="17" t="s">
        <v>20</v>
      </c>
      <c r="K37" s="17">
        <v>0</v>
      </c>
      <c r="L37" s="8">
        <v>360796</v>
      </c>
      <c r="N37" s="15"/>
      <c r="O37" s="9">
        <v>0</v>
      </c>
      <c r="P37" s="8"/>
      <c r="Q37" s="8">
        <v>0</v>
      </c>
      <c r="R37" s="8">
        <v>94018.82</v>
      </c>
      <c r="S37" s="8"/>
      <c r="T37" s="8"/>
      <c r="U37" s="8">
        <v>0</v>
      </c>
      <c r="V37" s="8"/>
      <c r="W37" s="8"/>
      <c r="X37" s="8">
        <v>27205</v>
      </c>
      <c r="Y37" s="8"/>
      <c r="Z37" s="8"/>
      <c r="AA37" s="8">
        <v>7068.24</v>
      </c>
      <c r="AC37" s="77"/>
      <c r="AD37" s="77">
        <v>28242</v>
      </c>
      <c r="AE37" s="77"/>
      <c r="AF37" s="77"/>
      <c r="AG37" s="77">
        <v>6388.11</v>
      </c>
      <c r="AH37" s="77"/>
      <c r="AI37" s="8"/>
      <c r="AJ37" s="8">
        <v>29667</v>
      </c>
      <c r="AK37" s="8"/>
      <c r="AL37" s="8"/>
      <c r="AM37" s="8">
        <v>5682.06</v>
      </c>
      <c r="AN37" s="8">
        <v>0</v>
      </c>
      <c r="AO37" s="77"/>
      <c r="AP37" s="77">
        <v>31092</v>
      </c>
      <c r="AQ37" s="77">
        <v>0</v>
      </c>
      <c r="AR37" s="77"/>
      <c r="AS37" s="77">
        <v>4940.3900000000003</v>
      </c>
      <c r="AT37" s="77">
        <v>0</v>
      </c>
      <c r="AU37" s="8"/>
      <c r="AV37" s="8">
        <v>32647</v>
      </c>
      <c r="AW37" s="8">
        <v>0</v>
      </c>
      <c r="AX37" s="8"/>
      <c r="AY37" s="8">
        <v>4163.09</v>
      </c>
      <c r="AZ37" s="8">
        <v>0</v>
      </c>
      <c r="BA37" s="77"/>
      <c r="BB37" s="77">
        <v>34849</v>
      </c>
      <c r="BC37" s="77">
        <v>0</v>
      </c>
      <c r="BD37" s="77"/>
      <c r="BE37" s="77">
        <v>3346.91</v>
      </c>
      <c r="BF37" s="77">
        <v>0</v>
      </c>
      <c r="BG37" s="77"/>
      <c r="BH37" s="8">
        <v>36533</v>
      </c>
      <c r="BI37" s="8">
        <v>0</v>
      </c>
      <c r="BJ37" s="8"/>
      <c r="BK37" s="8">
        <v>2475.69</v>
      </c>
      <c r="BL37" s="8">
        <v>0</v>
      </c>
      <c r="BM37" s="77"/>
      <c r="BN37" s="77">
        <v>37699</v>
      </c>
      <c r="BO37" s="77">
        <v>0</v>
      </c>
      <c r="BP37" s="77"/>
      <c r="BQ37" s="77">
        <v>1745.03</v>
      </c>
      <c r="BR37" s="77">
        <v>0</v>
      </c>
      <c r="BS37" s="8"/>
      <c r="BT37" s="8">
        <v>38735</v>
      </c>
      <c r="BU37" s="9">
        <v>0</v>
      </c>
      <c r="BV37" s="11"/>
      <c r="BW37" s="8">
        <v>1179.54</v>
      </c>
      <c r="BX37" s="8">
        <v>0</v>
      </c>
      <c r="BY37" s="77"/>
      <c r="BZ37" s="77">
        <v>39901</v>
      </c>
      <c r="CA37" s="77">
        <v>0</v>
      </c>
      <c r="CB37" s="77"/>
      <c r="CC37" s="77">
        <v>598.52</v>
      </c>
      <c r="CD37" s="77"/>
      <c r="CE37" s="51"/>
      <c r="CF37" s="51">
        <v>0</v>
      </c>
      <c r="CG37" s="51"/>
      <c r="CH37" s="51"/>
      <c r="CI37" s="51">
        <v>0</v>
      </c>
    </row>
    <row r="38" spans="2:87" ht="15.75">
      <c r="B38" s="43"/>
      <c r="C38" s="19"/>
      <c r="G38" s="117" t="s">
        <v>18</v>
      </c>
      <c r="I38" s="17" t="s">
        <v>20</v>
      </c>
      <c r="N38" s="15"/>
      <c r="O38" s="8"/>
      <c r="P38" s="8"/>
      <c r="Q38" s="8"/>
      <c r="R38" s="8"/>
      <c r="S38" s="8"/>
      <c r="T38" s="8"/>
      <c r="U38" s="8"/>
      <c r="V38" s="8"/>
      <c r="W38" s="8"/>
      <c r="X38" s="8">
        <v>0</v>
      </c>
      <c r="Y38" s="8"/>
      <c r="Z38" s="8"/>
      <c r="AA38" s="8">
        <v>6388.11</v>
      </c>
      <c r="AC38" s="77"/>
      <c r="AD38" s="77">
        <v>0</v>
      </c>
      <c r="AE38" s="77"/>
      <c r="AF38" s="77"/>
      <c r="AG38" s="77">
        <v>5682.06</v>
      </c>
      <c r="AH38" s="77"/>
      <c r="AI38" s="8"/>
      <c r="AJ38" s="8">
        <v>0</v>
      </c>
      <c r="AK38" s="8"/>
      <c r="AL38" s="8"/>
      <c r="AM38" s="8">
        <v>4940.3900000000003</v>
      </c>
      <c r="AN38" s="8"/>
      <c r="AO38" s="77"/>
      <c r="AP38" s="77">
        <v>0</v>
      </c>
      <c r="AQ38" s="77"/>
      <c r="AR38" s="77"/>
      <c r="AS38" s="77">
        <v>4163.09</v>
      </c>
      <c r="AT38" s="77"/>
      <c r="AU38" s="8"/>
      <c r="AV38" s="8">
        <v>0</v>
      </c>
      <c r="AW38" s="8"/>
      <c r="AX38" s="8"/>
      <c r="AY38" s="8">
        <v>3346.91</v>
      </c>
      <c r="AZ38" s="8"/>
      <c r="BA38" s="77"/>
      <c r="BB38" s="77">
        <v>0</v>
      </c>
      <c r="BC38" s="77"/>
      <c r="BD38" s="77"/>
      <c r="BE38" s="77">
        <v>2475.69</v>
      </c>
      <c r="BF38" s="77"/>
      <c r="BG38" s="77"/>
      <c r="BH38" s="8">
        <v>0</v>
      </c>
      <c r="BI38" s="8"/>
      <c r="BJ38" s="8"/>
      <c r="BK38" s="8">
        <v>1745.03</v>
      </c>
      <c r="BL38" s="8"/>
      <c r="BM38" s="77"/>
      <c r="BN38" s="77">
        <v>0</v>
      </c>
      <c r="BO38" s="77"/>
      <c r="BP38" s="77"/>
      <c r="BQ38" s="77">
        <v>1179.54</v>
      </c>
      <c r="BR38" s="77"/>
      <c r="BS38" s="8"/>
      <c r="BT38" s="8">
        <v>0</v>
      </c>
      <c r="BU38" s="11"/>
      <c r="BV38" s="8"/>
      <c r="BW38" s="8">
        <v>598.52</v>
      </c>
      <c r="BY38" s="77"/>
      <c r="BZ38" s="77">
        <v>0</v>
      </c>
      <c r="CA38" s="77"/>
      <c r="CB38" s="77"/>
      <c r="CC38" s="77">
        <v>0</v>
      </c>
      <c r="CD38" s="77"/>
      <c r="CE38" s="51"/>
      <c r="CF38" s="51">
        <v>0</v>
      </c>
      <c r="CG38" s="51"/>
      <c r="CH38" s="51"/>
      <c r="CI38" s="51">
        <v>0</v>
      </c>
    </row>
    <row r="39" spans="2:87" ht="15.75">
      <c r="B39" s="43"/>
      <c r="C39" s="18"/>
      <c r="E39" s="17">
        <v>0</v>
      </c>
      <c r="G39" s="117"/>
      <c r="N39" s="15"/>
      <c r="O39" s="8"/>
      <c r="P39" s="8"/>
      <c r="Q39" s="8"/>
      <c r="R39" s="8"/>
      <c r="S39" s="8"/>
      <c r="T39" s="8"/>
      <c r="U39" s="8"/>
      <c r="W39" s="8"/>
      <c r="X39" s="8"/>
      <c r="Y39" s="11"/>
      <c r="Z39" s="8"/>
      <c r="AC39" s="77"/>
      <c r="AD39" s="77"/>
      <c r="AE39" s="76"/>
      <c r="AF39" s="77"/>
      <c r="AG39" s="77"/>
      <c r="AH39" s="65"/>
      <c r="AI39" s="8"/>
      <c r="AJ39" s="8"/>
      <c r="AK39" s="11"/>
      <c r="AL39" s="8"/>
      <c r="AM39" s="8"/>
      <c r="AO39" s="77"/>
      <c r="AP39" s="77"/>
      <c r="AQ39" s="76"/>
      <c r="AR39" s="77"/>
      <c r="AS39" s="77"/>
      <c r="AT39" s="65"/>
      <c r="AU39" s="8"/>
      <c r="AV39" s="8"/>
      <c r="AW39" s="11"/>
      <c r="AX39" s="8"/>
      <c r="AY39" s="8"/>
      <c r="BA39" s="77"/>
      <c r="BB39" s="77"/>
      <c r="BC39" s="76"/>
      <c r="BD39" s="77"/>
      <c r="BE39" s="77"/>
      <c r="BF39" s="65"/>
      <c r="BG39" s="77"/>
      <c r="BH39" s="8"/>
      <c r="BI39" s="11"/>
      <c r="BJ39" s="8"/>
      <c r="BK39" s="8"/>
      <c r="BM39" s="77"/>
      <c r="BN39" s="77"/>
      <c r="BO39" s="76"/>
      <c r="BP39" s="77"/>
      <c r="BQ39" s="77"/>
      <c r="BR39" s="65"/>
      <c r="BS39" s="8"/>
      <c r="BT39" s="8"/>
      <c r="BU39" s="11"/>
      <c r="BV39" s="8"/>
      <c r="BW39" s="8"/>
      <c r="BY39" s="77"/>
      <c r="BZ39" s="77"/>
      <c r="CA39" s="76"/>
      <c r="CB39" s="77"/>
      <c r="CC39" s="77"/>
      <c r="CD39" s="65"/>
      <c r="CE39" s="51"/>
      <c r="CF39" s="51"/>
      <c r="CG39" s="105"/>
      <c r="CH39" s="51"/>
      <c r="CI39" s="51"/>
    </row>
    <row r="40" spans="2:87" ht="15.75">
      <c r="B40" s="43"/>
      <c r="C40" s="18"/>
      <c r="G40" s="117" t="str">
        <f>+G34</f>
        <v>09/01/XX</v>
      </c>
      <c r="I40" s="17" t="s">
        <v>16</v>
      </c>
      <c r="K40" s="17">
        <v>0</v>
      </c>
      <c r="L40" s="8">
        <v>2951595</v>
      </c>
      <c r="N40" s="15"/>
      <c r="O40" s="9">
        <v>0</v>
      </c>
      <c r="P40" s="8"/>
      <c r="Q40" s="8">
        <v>0</v>
      </c>
      <c r="R40" s="8">
        <v>769147.78</v>
      </c>
      <c r="S40" s="8"/>
      <c r="T40" s="8"/>
      <c r="U40" s="8">
        <v>0</v>
      </c>
      <c r="W40" s="8">
        <v>0</v>
      </c>
      <c r="X40" s="8">
        <v>222561</v>
      </c>
      <c r="Y40" s="11">
        <v>0</v>
      </c>
      <c r="AA40" s="8">
        <v>57823.689999999988</v>
      </c>
      <c r="AC40" s="77">
        <v>0</v>
      </c>
      <c r="AD40" s="77">
        <v>231041</v>
      </c>
      <c r="AE40" s="76">
        <v>0</v>
      </c>
      <c r="AF40" s="65"/>
      <c r="AG40" s="77">
        <v>52259.669999999991</v>
      </c>
      <c r="AH40" s="65"/>
      <c r="AI40" s="8">
        <v>0</v>
      </c>
      <c r="AJ40" s="9">
        <v>242697</v>
      </c>
      <c r="AK40" s="11">
        <v>0</v>
      </c>
      <c r="AL40" s="8"/>
      <c r="AM40" s="8">
        <v>46483.619999999995</v>
      </c>
      <c r="AO40" s="77"/>
      <c r="AP40" s="65">
        <v>254356</v>
      </c>
      <c r="AQ40" s="76"/>
      <c r="AR40" s="77"/>
      <c r="AS40" s="77">
        <v>40416.22</v>
      </c>
      <c r="AT40" s="65"/>
      <c r="AU40" s="8"/>
      <c r="AV40" s="8">
        <v>267074</v>
      </c>
      <c r="AW40" s="11"/>
      <c r="AX40" s="8"/>
      <c r="AY40" s="8">
        <v>34057.31</v>
      </c>
      <c r="BA40" s="77"/>
      <c r="BB40" s="78">
        <v>285091</v>
      </c>
      <c r="BC40" s="76"/>
      <c r="BD40" s="77"/>
      <c r="BE40" s="77">
        <v>27380.45</v>
      </c>
      <c r="BF40" s="65"/>
      <c r="BG40" s="77"/>
      <c r="BH40" s="8">
        <v>298869</v>
      </c>
      <c r="BI40" s="11"/>
      <c r="BJ40" s="8"/>
      <c r="BK40" s="8">
        <v>20253.18</v>
      </c>
      <c r="BM40" s="77"/>
      <c r="BN40" s="65">
        <v>308408</v>
      </c>
      <c r="BO40" s="76"/>
      <c r="BP40" s="77"/>
      <c r="BQ40" s="77">
        <v>14275.800000000001</v>
      </c>
      <c r="BR40" s="65"/>
      <c r="BS40" s="8"/>
      <c r="BT40" s="9">
        <v>316886</v>
      </c>
      <c r="BU40" s="11"/>
      <c r="BV40" s="8"/>
      <c r="BW40" s="8">
        <v>9649.6900000000023</v>
      </c>
      <c r="BY40" s="77"/>
      <c r="BZ40" s="65">
        <v>326425</v>
      </c>
      <c r="CA40" s="76"/>
      <c r="CB40" s="77"/>
      <c r="CC40" s="77">
        <v>4896.3900000000003</v>
      </c>
      <c r="CD40" s="65"/>
      <c r="CE40" s="51"/>
      <c r="CF40" s="2">
        <v>0</v>
      </c>
      <c r="CG40" s="105"/>
      <c r="CI40" s="51">
        <v>0</v>
      </c>
    </row>
    <row r="41" spans="2:87" ht="15.75">
      <c r="B41" s="43"/>
      <c r="C41" s="18"/>
      <c r="G41" s="117" t="str">
        <f>+G35</f>
        <v>03/01/XX</v>
      </c>
      <c r="I41" s="17" t="str">
        <f>+I40</f>
        <v>Water</v>
      </c>
      <c r="K41" s="20"/>
      <c r="L41" s="21"/>
      <c r="N41" s="23"/>
      <c r="O41" s="21"/>
      <c r="P41" s="8"/>
      <c r="Q41" s="21"/>
      <c r="R41" s="21"/>
      <c r="S41" s="8"/>
      <c r="T41" s="8"/>
      <c r="U41" s="21"/>
      <c r="W41" s="21"/>
      <c r="X41" s="24">
        <v>0</v>
      </c>
      <c r="Y41" s="11"/>
      <c r="Z41" s="21"/>
      <c r="AA41" s="21">
        <v>52259.669999999991</v>
      </c>
      <c r="AC41" s="79"/>
      <c r="AD41" s="84">
        <v>0</v>
      </c>
      <c r="AE41" s="76"/>
      <c r="AF41" s="79"/>
      <c r="AG41" s="79">
        <v>46483.619999999995</v>
      </c>
      <c r="AH41" s="65"/>
      <c r="AI41" s="21"/>
      <c r="AJ41" s="24">
        <v>0</v>
      </c>
      <c r="AK41" s="11"/>
      <c r="AL41" s="21"/>
      <c r="AM41" s="21">
        <v>40416.22</v>
      </c>
      <c r="AO41" s="79"/>
      <c r="AP41" s="84">
        <v>0</v>
      </c>
      <c r="AQ41" s="76"/>
      <c r="AR41" s="79"/>
      <c r="AS41" s="79">
        <v>34057.31</v>
      </c>
      <c r="AT41" s="65"/>
      <c r="AU41" s="21"/>
      <c r="AV41" s="24">
        <v>0</v>
      </c>
      <c r="AW41" s="11"/>
      <c r="AX41" s="21"/>
      <c r="AY41" s="21">
        <v>27380.45</v>
      </c>
      <c r="BA41" s="79"/>
      <c r="BB41" s="84">
        <v>0</v>
      </c>
      <c r="BC41" s="76"/>
      <c r="BD41" s="79"/>
      <c r="BE41" s="79">
        <v>20253.18</v>
      </c>
      <c r="BF41" s="65"/>
      <c r="BG41" s="79"/>
      <c r="BH41" s="24">
        <v>0</v>
      </c>
      <c r="BI41" s="11"/>
      <c r="BJ41" s="21"/>
      <c r="BK41" s="21">
        <v>14275.800000000001</v>
      </c>
      <c r="BM41" s="79"/>
      <c r="BN41" s="84">
        <v>0</v>
      </c>
      <c r="BO41" s="76"/>
      <c r="BP41" s="79"/>
      <c r="BQ41" s="79">
        <v>9649.6900000000023</v>
      </c>
      <c r="BR41" s="65"/>
      <c r="BS41" s="21"/>
      <c r="BT41" s="24">
        <v>0</v>
      </c>
      <c r="BU41" s="11"/>
      <c r="BV41" s="21"/>
      <c r="BW41" s="21">
        <v>4896.3899999999985</v>
      </c>
      <c r="BY41" s="79"/>
      <c r="BZ41" s="84">
        <v>0</v>
      </c>
      <c r="CA41" s="76"/>
      <c r="CB41" s="79"/>
      <c r="CC41" s="79">
        <v>0</v>
      </c>
      <c r="CD41" s="65"/>
      <c r="CE41" s="5"/>
      <c r="CF41" s="6">
        <v>0</v>
      </c>
      <c r="CG41" s="105"/>
      <c r="CH41" s="5"/>
      <c r="CI41" s="5">
        <v>0</v>
      </c>
    </row>
    <row r="42" spans="2:87" ht="15.75">
      <c r="B42" s="43"/>
      <c r="C42" s="18"/>
      <c r="E42" s="17">
        <v>0</v>
      </c>
      <c r="G42" s="117"/>
      <c r="N42" s="15"/>
      <c r="O42" s="8"/>
      <c r="P42" s="8"/>
      <c r="Q42" s="8"/>
      <c r="R42" s="8"/>
      <c r="S42" s="8"/>
      <c r="T42" s="8"/>
      <c r="U42" s="8"/>
      <c r="W42" s="8"/>
      <c r="X42" s="8"/>
      <c r="Y42" s="11"/>
      <c r="Z42" s="8"/>
      <c r="AC42" s="77"/>
      <c r="AD42" s="77"/>
      <c r="AE42" s="76"/>
      <c r="AF42" s="77"/>
      <c r="AG42" s="77"/>
      <c r="AH42" s="65"/>
      <c r="AI42" s="8"/>
      <c r="AJ42" s="8"/>
      <c r="AK42" s="11"/>
      <c r="AL42" s="8"/>
      <c r="AM42" s="8"/>
      <c r="AO42" s="77"/>
      <c r="AP42" s="77"/>
      <c r="AQ42" s="76"/>
      <c r="AR42" s="77"/>
      <c r="AS42" s="77"/>
      <c r="AT42" s="65"/>
      <c r="AU42" s="8"/>
      <c r="AV42" s="8"/>
      <c r="AW42" s="11"/>
      <c r="AX42" s="8"/>
      <c r="AY42" s="8"/>
      <c r="BA42" s="77"/>
      <c r="BB42" s="77"/>
      <c r="BC42" s="76"/>
      <c r="BD42" s="77"/>
      <c r="BE42" s="77"/>
      <c r="BF42" s="65"/>
      <c r="BG42" s="77"/>
      <c r="BH42" s="8"/>
      <c r="BI42" s="11"/>
      <c r="BJ42" s="8"/>
      <c r="BK42" s="8"/>
      <c r="BM42" s="77"/>
      <c r="BN42" s="77"/>
      <c r="BO42" s="76"/>
      <c r="BP42" s="77"/>
      <c r="BQ42" s="77"/>
      <c r="BR42" s="65"/>
      <c r="BS42" s="8"/>
      <c r="BT42" s="8"/>
      <c r="BU42" s="11"/>
      <c r="BV42" s="8"/>
      <c r="BW42" s="8"/>
      <c r="BY42" s="77"/>
      <c r="BZ42" s="77"/>
      <c r="CA42" s="76"/>
      <c r="CB42" s="77"/>
      <c r="CC42" s="77"/>
      <c r="CD42" s="65"/>
      <c r="CE42" s="51"/>
      <c r="CF42" s="51"/>
      <c r="CG42" s="105"/>
      <c r="CH42" s="51"/>
      <c r="CI42" s="51"/>
    </row>
    <row r="43" spans="2:87" ht="15.75">
      <c r="B43" s="43"/>
      <c r="C43" s="18"/>
      <c r="I43" s="17" t="s">
        <v>15</v>
      </c>
      <c r="K43" s="20">
        <v>0</v>
      </c>
      <c r="L43" s="25">
        <f>SUM(L34:L42)</f>
        <v>13925000</v>
      </c>
      <c r="M43" s="29"/>
      <c r="N43" s="23"/>
      <c r="O43" s="25">
        <f>SUM(O34:O42)</f>
        <v>0</v>
      </c>
      <c r="P43" s="11"/>
      <c r="Q43" s="25">
        <v>0</v>
      </c>
      <c r="R43" s="25">
        <f>SUM(R34:R42)</f>
        <v>3628674.17</v>
      </c>
      <c r="S43" s="11"/>
      <c r="T43" s="11"/>
      <c r="U43" s="25">
        <f>SUM(U34:U42)</f>
        <v>0</v>
      </c>
      <c r="W43" s="25"/>
      <c r="X43" s="25">
        <f>SUM(X34:X42)</f>
        <v>1050000</v>
      </c>
      <c r="Y43" s="11"/>
      <c r="Z43" s="25"/>
      <c r="AA43" s="25">
        <f>SUM(AA34:AA42)</f>
        <v>519350</v>
      </c>
      <c r="AC43" s="81"/>
      <c r="AD43" s="81">
        <f>SUM(AD34:AD42)</f>
        <v>1090000</v>
      </c>
      <c r="AE43" s="76"/>
      <c r="AF43" s="81"/>
      <c r="AG43" s="81">
        <f>SUM(AG34:AG42)</f>
        <v>465850</v>
      </c>
      <c r="AH43" s="65"/>
      <c r="AI43" s="25"/>
      <c r="AJ43" s="25">
        <f>SUM(AJ34:AJ42)</f>
        <v>1145000</v>
      </c>
      <c r="AK43" s="11"/>
      <c r="AL43" s="25"/>
      <c r="AM43" s="25">
        <f>SUM(AM34:AM42)</f>
        <v>409975</v>
      </c>
      <c r="AO43" s="81"/>
      <c r="AP43" s="81">
        <f>SUM(AP34:AP42)</f>
        <v>1200000</v>
      </c>
      <c r="AQ43" s="76"/>
      <c r="AR43" s="81"/>
      <c r="AS43" s="81">
        <f>SUM(AS34:AS42)</f>
        <v>351350.00000000006</v>
      </c>
      <c r="AT43" s="65"/>
      <c r="AU43" s="25"/>
      <c r="AV43" s="25">
        <f>SUM(AV34:AV42)</f>
        <v>1260000</v>
      </c>
      <c r="AW43" s="11"/>
      <c r="AX43" s="25"/>
      <c r="AY43" s="25">
        <f>SUM(AY34:AY42)</f>
        <v>289850</v>
      </c>
      <c r="BA43" s="81"/>
      <c r="BB43" s="81">
        <f>SUM(BB34:BB42)</f>
        <v>1345000</v>
      </c>
      <c r="BC43" s="76"/>
      <c r="BD43" s="81"/>
      <c r="BE43" s="81">
        <f>SUM(BE34:BE42)</f>
        <v>224725.00000000003</v>
      </c>
      <c r="BF43" s="65"/>
      <c r="BG43" s="81"/>
      <c r="BH43" s="25">
        <f>SUM(BH34:BH42)</f>
        <v>1410000</v>
      </c>
      <c r="BI43" s="11"/>
      <c r="BJ43" s="25"/>
      <c r="BK43" s="25">
        <f>SUM(BK34:BK42)</f>
        <v>162900</v>
      </c>
      <c r="BM43" s="81"/>
      <c r="BN43" s="81">
        <f>SUM(BN34:BN42)</f>
        <v>1455000</v>
      </c>
      <c r="BO43" s="76"/>
      <c r="BP43" s="81"/>
      <c r="BQ43" s="81">
        <f>SUM(BQ34:BQ42)</f>
        <v>112875</v>
      </c>
      <c r="BR43" s="65"/>
      <c r="BS43" s="25"/>
      <c r="BT43" s="25">
        <f>SUM(BT34:BT42)</f>
        <v>1495000</v>
      </c>
      <c r="BU43" s="11"/>
      <c r="BV43" s="25"/>
      <c r="BW43" s="25">
        <f>SUM(BW34:BW42)</f>
        <v>68625</v>
      </c>
      <c r="BY43" s="81"/>
      <c r="BZ43" s="81">
        <f>SUM(BZ34:BZ42)</f>
        <v>1540000</v>
      </c>
      <c r="CA43" s="76"/>
      <c r="CB43" s="81"/>
      <c r="CC43" s="81">
        <f>SUM(CC34:CC42)</f>
        <v>23099.91</v>
      </c>
      <c r="CD43" s="65"/>
      <c r="CE43" s="7"/>
      <c r="CF43" s="7">
        <f>SUM(CF34:CF42)</f>
        <v>0</v>
      </c>
      <c r="CG43" s="105"/>
      <c r="CH43" s="7"/>
      <c r="CI43" s="7">
        <f>SUM(CI34:CI42)</f>
        <v>0</v>
      </c>
    </row>
    <row r="44" spans="2:87">
      <c r="B44" s="43"/>
      <c r="C44" s="18"/>
      <c r="AA44" s="17"/>
      <c r="AC44" s="65"/>
      <c r="AD44" s="65"/>
      <c r="AE44" s="65"/>
      <c r="AF44" s="65"/>
      <c r="AG44" s="65"/>
      <c r="AH44" s="65"/>
      <c r="AO44" s="65"/>
      <c r="AP44" s="65"/>
      <c r="AQ44" s="65"/>
      <c r="AR44" s="65"/>
      <c r="AS44" s="65"/>
      <c r="AT44" s="65"/>
      <c r="BA44" s="65"/>
      <c r="BB44" s="65"/>
      <c r="BC44" s="65"/>
      <c r="BD44" s="65"/>
      <c r="BE44" s="65"/>
      <c r="BF44" s="65"/>
      <c r="BG44" s="65"/>
      <c r="BM44" s="65"/>
      <c r="BN44" s="65"/>
      <c r="BO44" s="65"/>
      <c r="BP44" s="65"/>
      <c r="BQ44" s="65"/>
      <c r="BR44" s="65"/>
      <c r="BY44" s="65"/>
      <c r="BZ44" s="65"/>
      <c r="CA44" s="65"/>
      <c r="CB44" s="65"/>
      <c r="CC44" s="65"/>
      <c r="CD44" s="65"/>
    </row>
    <row r="45" spans="2:87" ht="15.75">
      <c r="B45" s="43"/>
      <c r="C45" s="16" t="s">
        <v>32</v>
      </c>
      <c r="F45" s="26" t="s">
        <v>11</v>
      </c>
      <c r="G45" s="117" t="s">
        <v>30</v>
      </c>
      <c r="I45" s="17" t="s">
        <v>17</v>
      </c>
      <c r="K45" s="17">
        <v>0</v>
      </c>
      <c r="L45" s="8">
        <v>4080928</v>
      </c>
      <c r="N45" s="15"/>
      <c r="O45" s="9"/>
      <c r="P45" s="8"/>
      <c r="Q45" s="8">
        <v>0</v>
      </c>
      <c r="R45" s="8">
        <v>665521.56999999995</v>
      </c>
      <c r="S45" s="8"/>
      <c r="T45" s="8"/>
      <c r="U45" s="8">
        <v>0</v>
      </c>
      <c r="W45" s="8"/>
      <c r="X45" s="8">
        <v>0</v>
      </c>
      <c r="Y45" s="11"/>
      <c r="AA45" s="8">
        <v>38350</v>
      </c>
      <c r="AB45" s="17"/>
      <c r="AC45" s="77"/>
      <c r="AD45" s="65">
        <v>0</v>
      </c>
      <c r="AE45" s="76"/>
      <c r="AF45" s="65"/>
      <c r="AG45" s="77">
        <v>35950</v>
      </c>
      <c r="AH45" s="65"/>
      <c r="AI45" s="8"/>
      <c r="AJ45" s="9">
        <v>0</v>
      </c>
      <c r="AK45" s="11"/>
      <c r="AL45" s="8"/>
      <c r="AM45" s="8">
        <v>33500</v>
      </c>
      <c r="AO45" s="77"/>
      <c r="AP45" s="77">
        <v>0</v>
      </c>
      <c r="AQ45" s="76"/>
      <c r="AR45" s="77"/>
      <c r="AS45" s="77">
        <v>31000</v>
      </c>
      <c r="AT45" s="65"/>
      <c r="AU45" s="8"/>
      <c r="AV45" s="8">
        <v>0</v>
      </c>
      <c r="AW45" s="11"/>
      <c r="AX45" s="8"/>
      <c r="AY45" s="8">
        <v>28450</v>
      </c>
      <c r="BA45" s="77"/>
      <c r="BB45" s="78">
        <v>0</v>
      </c>
      <c r="BC45" s="76"/>
      <c r="BD45" s="77"/>
      <c r="BE45" s="77">
        <v>25850</v>
      </c>
      <c r="BF45" s="65"/>
      <c r="BG45" s="77"/>
      <c r="BH45" s="8">
        <v>0</v>
      </c>
      <c r="BI45" s="11"/>
      <c r="BJ45" s="8"/>
      <c r="BK45" s="8">
        <v>23200</v>
      </c>
      <c r="BM45" s="77"/>
      <c r="BN45" s="78">
        <v>0</v>
      </c>
      <c r="BO45" s="76"/>
      <c r="BP45" s="77"/>
      <c r="BQ45" s="77">
        <v>20500</v>
      </c>
      <c r="BR45" s="65"/>
      <c r="BS45" s="8"/>
      <c r="BT45" s="9">
        <v>0</v>
      </c>
      <c r="BU45" s="11"/>
      <c r="BV45" s="8"/>
      <c r="BW45" s="9">
        <v>17750</v>
      </c>
      <c r="BY45" s="77"/>
      <c r="BZ45" s="77">
        <v>0</v>
      </c>
      <c r="CA45" s="76"/>
      <c r="CB45" s="77"/>
      <c r="CC45" s="77">
        <v>14950</v>
      </c>
      <c r="CD45" s="65"/>
      <c r="CE45" s="51"/>
      <c r="CF45" s="2">
        <v>0</v>
      </c>
      <c r="CG45" s="105"/>
      <c r="CI45" s="51">
        <v>12100</v>
      </c>
    </row>
    <row r="46" spans="2:87" ht="15.75">
      <c r="B46" s="43"/>
      <c r="C46" s="18"/>
      <c r="G46" s="117" t="s">
        <v>29</v>
      </c>
      <c r="I46" s="17" t="s">
        <v>17</v>
      </c>
      <c r="N46" s="15"/>
      <c r="O46" s="8"/>
      <c r="P46" s="8"/>
      <c r="Q46" s="8"/>
      <c r="R46" s="8"/>
      <c r="S46" s="8"/>
      <c r="T46" s="8"/>
      <c r="U46" s="8"/>
      <c r="W46" s="8"/>
      <c r="X46" s="10">
        <v>240000</v>
      </c>
      <c r="Y46" s="10">
        <v>0</v>
      </c>
      <c r="Z46" s="10">
        <v>0</v>
      </c>
      <c r="AA46" s="10">
        <v>38350</v>
      </c>
      <c r="AB46" s="10">
        <v>0</v>
      </c>
      <c r="AC46" s="83">
        <v>0</v>
      </c>
      <c r="AD46" s="83">
        <v>245000</v>
      </c>
      <c r="AE46" s="83">
        <v>0</v>
      </c>
      <c r="AF46" s="83">
        <v>0</v>
      </c>
      <c r="AG46" s="83">
        <f>AG45</f>
        <v>35950</v>
      </c>
      <c r="AH46" s="83">
        <v>0</v>
      </c>
      <c r="AI46" s="10">
        <v>0</v>
      </c>
      <c r="AJ46" s="10">
        <v>250000</v>
      </c>
      <c r="AK46" s="10">
        <v>0</v>
      </c>
      <c r="AL46" s="10">
        <v>0</v>
      </c>
      <c r="AM46" s="10">
        <v>33500</v>
      </c>
      <c r="AN46" s="10">
        <v>0</v>
      </c>
      <c r="AO46" s="83">
        <v>0</v>
      </c>
      <c r="AP46" s="83">
        <v>255000</v>
      </c>
      <c r="AQ46" s="83">
        <v>0</v>
      </c>
      <c r="AR46" s="83">
        <v>0</v>
      </c>
      <c r="AS46" s="83">
        <v>31000</v>
      </c>
      <c r="AT46" s="83">
        <v>0</v>
      </c>
      <c r="AU46" s="10">
        <v>0</v>
      </c>
      <c r="AV46" s="10">
        <v>260000</v>
      </c>
      <c r="AW46" s="10">
        <v>0</v>
      </c>
      <c r="AX46" s="10">
        <v>0</v>
      </c>
      <c r="AY46" s="10">
        <v>28450</v>
      </c>
      <c r="AZ46" s="10">
        <v>0</v>
      </c>
      <c r="BA46" s="83">
        <v>0</v>
      </c>
      <c r="BB46" s="83">
        <v>265000</v>
      </c>
      <c r="BC46" s="83">
        <v>0</v>
      </c>
      <c r="BD46" s="83">
        <v>0</v>
      </c>
      <c r="BE46" s="83">
        <v>25850</v>
      </c>
      <c r="BF46" s="83">
        <v>0</v>
      </c>
      <c r="BG46" s="83">
        <v>0</v>
      </c>
      <c r="BH46" s="10">
        <v>270000</v>
      </c>
      <c r="BI46" s="10">
        <v>0</v>
      </c>
      <c r="BJ46" s="10">
        <v>0</v>
      </c>
      <c r="BK46" s="10">
        <v>23200</v>
      </c>
      <c r="BL46" s="10">
        <v>0</v>
      </c>
      <c r="BM46" s="83">
        <v>0</v>
      </c>
      <c r="BN46" s="83">
        <v>275000</v>
      </c>
      <c r="BO46" s="83">
        <v>0</v>
      </c>
      <c r="BP46" s="83">
        <v>0</v>
      </c>
      <c r="BQ46" s="83">
        <v>20500</v>
      </c>
      <c r="BR46" s="83">
        <v>0</v>
      </c>
      <c r="BS46" s="10">
        <v>0</v>
      </c>
      <c r="BT46" s="10">
        <v>280000</v>
      </c>
      <c r="BU46" s="10">
        <f t="shared" ref="BU46:BV46" si="0">BU45</f>
        <v>0</v>
      </c>
      <c r="BV46" s="10">
        <f t="shared" si="0"/>
        <v>0</v>
      </c>
      <c r="BW46" s="10">
        <v>17750</v>
      </c>
      <c r="BY46" s="83">
        <v>0</v>
      </c>
      <c r="BZ46" s="83">
        <v>285000</v>
      </c>
      <c r="CA46" s="83">
        <f t="shared" ref="CA46:CB46" si="1">CA45</f>
        <v>0</v>
      </c>
      <c r="CB46" s="83">
        <f t="shared" si="1"/>
        <v>0</v>
      </c>
      <c r="CC46" s="83">
        <v>14950</v>
      </c>
      <c r="CD46" s="83"/>
      <c r="CE46" s="51"/>
      <c r="CF46" s="1">
        <v>295000</v>
      </c>
      <c r="CG46" s="105"/>
      <c r="CH46" s="51"/>
      <c r="CI46" s="51">
        <v>12100</v>
      </c>
    </row>
    <row r="47" spans="2:87" ht="15.75">
      <c r="B47" s="43"/>
      <c r="C47" s="18"/>
      <c r="K47" s="20"/>
      <c r="L47" s="21"/>
      <c r="N47" s="23"/>
      <c r="O47" s="21"/>
      <c r="P47" s="8"/>
      <c r="Q47" s="21"/>
      <c r="R47" s="21"/>
      <c r="S47" s="8"/>
      <c r="T47" s="8"/>
      <c r="U47" s="21"/>
      <c r="W47" s="21"/>
      <c r="X47" s="24"/>
      <c r="Y47" s="11"/>
      <c r="Z47" s="21"/>
      <c r="AA47" s="21"/>
      <c r="AC47" s="79"/>
      <c r="AD47" s="84"/>
      <c r="AE47" s="76"/>
      <c r="AF47" s="79"/>
      <c r="AG47" s="79"/>
      <c r="AH47" s="65"/>
      <c r="AI47" s="21"/>
      <c r="AJ47" s="24"/>
      <c r="AK47" s="11"/>
      <c r="AL47" s="21"/>
      <c r="AM47" s="21"/>
      <c r="AO47" s="79"/>
      <c r="AP47" s="84"/>
      <c r="AQ47" s="76"/>
      <c r="AR47" s="79"/>
      <c r="AS47" s="79"/>
      <c r="AT47" s="65"/>
      <c r="AU47" s="21"/>
      <c r="AV47" s="24"/>
      <c r="AW47" s="11"/>
      <c r="AX47" s="21"/>
      <c r="AY47" s="21"/>
      <c r="BA47" s="79"/>
      <c r="BB47" s="84"/>
      <c r="BC47" s="76"/>
      <c r="BD47" s="79"/>
      <c r="BE47" s="79"/>
      <c r="BF47" s="65"/>
      <c r="BG47" s="79"/>
      <c r="BH47" s="24"/>
      <c r="BI47" s="11"/>
      <c r="BJ47" s="21"/>
      <c r="BK47" s="21"/>
      <c r="BM47" s="79"/>
      <c r="BN47" s="84"/>
      <c r="BO47" s="76"/>
      <c r="BP47" s="79"/>
      <c r="BQ47" s="79"/>
      <c r="BR47" s="65"/>
      <c r="BS47" s="21"/>
      <c r="BT47" s="24"/>
      <c r="BU47" s="11"/>
      <c r="BV47" s="21"/>
      <c r="BW47" s="21"/>
      <c r="BY47" s="79"/>
      <c r="BZ47" s="84"/>
      <c r="CA47" s="76"/>
      <c r="CB47" s="79"/>
      <c r="CC47" s="79"/>
      <c r="CD47" s="65"/>
      <c r="CE47" s="5"/>
      <c r="CF47" s="6"/>
      <c r="CG47" s="105"/>
      <c r="CH47" s="5"/>
      <c r="CI47" s="5"/>
    </row>
    <row r="48" spans="2:87" ht="15.75">
      <c r="B48" s="43"/>
      <c r="C48" s="18"/>
      <c r="E48" s="17">
        <v>0</v>
      </c>
      <c r="G48" s="117"/>
      <c r="N48" s="15"/>
      <c r="O48" s="8"/>
      <c r="P48" s="8"/>
      <c r="Q48" s="8"/>
      <c r="R48" s="8"/>
      <c r="S48" s="8"/>
      <c r="T48" s="8"/>
      <c r="U48" s="8"/>
      <c r="W48" s="8"/>
      <c r="X48" s="8"/>
      <c r="Y48" s="11"/>
      <c r="Z48" s="8"/>
      <c r="AC48" s="77"/>
      <c r="AD48" s="77"/>
      <c r="AE48" s="76"/>
      <c r="AF48" s="77"/>
      <c r="AG48" s="77"/>
      <c r="AH48" s="65"/>
      <c r="AI48" s="8"/>
      <c r="AJ48" s="8"/>
      <c r="AK48" s="11"/>
      <c r="AL48" s="8"/>
      <c r="AM48" s="8"/>
      <c r="AO48" s="77"/>
      <c r="AP48" s="77"/>
      <c r="AQ48" s="76"/>
      <c r="AR48" s="77"/>
      <c r="AS48" s="77"/>
      <c r="AT48" s="65"/>
      <c r="AU48" s="8"/>
      <c r="AV48" s="8"/>
      <c r="AW48" s="11"/>
      <c r="AX48" s="8"/>
      <c r="AY48" s="8"/>
      <c r="BA48" s="77"/>
      <c r="BB48" s="77"/>
      <c r="BC48" s="76"/>
      <c r="BD48" s="77"/>
      <c r="BE48" s="77"/>
      <c r="BF48" s="65"/>
      <c r="BG48" s="77"/>
      <c r="BH48" s="8"/>
      <c r="BI48" s="11"/>
      <c r="BJ48" s="8"/>
      <c r="BK48" s="8"/>
      <c r="BM48" s="77"/>
      <c r="BN48" s="77"/>
      <c r="BO48" s="76"/>
      <c r="BP48" s="77"/>
      <c r="BQ48" s="77"/>
      <c r="BR48" s="65"/>
      <c r="BS48" s="8"/>
      <c r="BT48" s="8"/>
      <c r="BU48" s="11"/>
      <c r="BV48" s="8"/>
      <c r="BW48" s="8"/>
      <c r="BY48" s="77"/>
      <c r="BZ48" s="77"/>
      <c r="CA48" s="76"/>
      <c r="CB48" s="77"/>
      <c r="CC48" s="77"/>
      <c r="CD48" s="65"/>
      <c r="CE48" s="51"/>
      <c r="CF48" s="51"/>
      <c r="CG48" s="105"/>
      <c r="CH48" s="51"/>
      <c r="CI48" s="51"/>
    </row>
    <row r="49" spans="2:87" ht="15.75">
      <c r="B49" s="43"/>
      <c r="C49" s="18"/>
      <c r="I49" s="17" t="s">
        <v>15</v>
      </c>
      <c r="K49" s="20">
        <v>0</v>
      </c>
      <c r="L49" s="25">
        <f>SUM(L45:L48)</f>
        <v>4080928</v>
      </c>
      <c r="M49" s="29"/>
      <c r="N49" s="23"/>
      <c r="O49" s="25">
        <f>SUM(O45:O48)</f>
        <v>0</v>
      </c>
      <c r="P49" s="11"/>
      <c r="Q49" s="25">
        <v>0</v>
      </c>
      <c r="R49" s="25">
        <f>SUM(R45:R48)</f>
        <v>665521.56999999995</v>
      </c>
      <c r="S49" s="11"/>
      <c r="T49" s="11"/>
      <c r="U49" s="25">
        <f>SUM(U45:U48)</f>
        <v>0</v>
      </c>
      <c r="W49" s="25"/>
      <c r="X49" s="25">
        <f>SUM(X45:X48)</f>
        <v>240000</v>
      </c>
      <c r="Y49" s="11"/>
      <c r="Z49" s="25"/>
      <c r="AA49" s="25">
        <f>SUM(AA45:AA48)</f>
        <v>76700</v>
      </c>
      <c r="AC49" s="81"/>
      <c r="AD49" s="81">
        <f>SUM(AD45:AD48)</f>
        <v>245000</v>
      </c>
      <c r="AE49" s="76"/>
      <c r="AF49" s="81"/>
      <c r="AG49" s="81">
        <f>SUM(AG45:AG48)</f>
        <v>71900</v>
      </c>
      <c r="AH49" s="65"/>
      <c r="AI49" s="25"/>
      <c r="AJ49" s="25">
        <f>SUM(AJ45:AJ48)</f>
        <v>250000</v>
      </c>
      <c r="AK49" s="11"/>
      <c r="AL49" s="25"/>
      <c r="AM49" s="25">
        <f>SUM(AM45:AM48)</f>
        <v>67000</v>
      </c>
      <c r="AO49" s="81"/>
      <c r="AP49" s="81">
        <f>SUM(AP45:AP48)</f>
        <v>255000</v>
      </c>
      <c r="AQ49" s="76"/>
      <c r="AR49" s="81"/>
      <c r="AS49" s="81">
        <f>SUM(AS45:AS48)</f>
        <v>62000</v>
      </c>
      <c r="AT49" s="65"/>
      <c r="AU49" s="25"/>
      <c r="AV49" s="25">
        <f>SUM(AV45:AV48)</f>
        <v>260000</v>
      </c>
      <c r="AW49" s="11"/>
      <c r="AX49" s="25"/>
      <c r="AY49" s="25">
        <f>SUM(AY45:AY48)</f>
        <v>56900</v>
      </c>
      <c r="BA49" s="81"/>
      <c r="BB49" s="81">
        <f>SUM(BB45:BB48)</f>
        <v>265000</v>
      </c>
      <c r="BC49" s="76"/>
      <c r="BD49" s="81"/>
      <c r="BE49" s="81">
        <f>SUM(BE45:BE48)</f>
        <v>51700</v>
      </c>
      <c r="BF49" s="65"/>
      <c r="BG49" s="81"/>
      <c r="BH49" s="25">
        <f>SUM(BH45:BH48)</f>
        <v>270000</v>
      </c>
      <c r="BI49" s="11"/>
      <c r="BJ49" s="25"/>
      <c r="BK49" s="25">
        <f>SUM(BK45:BK48)</f>
        <v>46400</v>
      </c>
      <c r="BM49" s="81"/>
      <c r="BN49" s="81">
        <f>SUM(BN45:BN48)</f>
        <v>275000</v>
      </c>
      <c r="BO49" s="76"/>
      <c r="BP49" s="81"/>
      <c r="BQ49" s="81">
        <f>SUM(BQ45:BQ48)</f>
        <v>41000</v>
      </c>
      <c r="BR49" s="65"/>
      <c r="BS49" s="25"/>
      <c r="BT49" s="25">
        <f>SUM(BT45:BT48)</f>
        <v>280000</v>
      </c>
      <c r="BU49" s="11"/>
      <c r="BV49" s="25"/>
      <c r="BW49" s="25">
        <f>SUM(BW45:BW48)</f>
        <v>35500</v>
      </c>
      <c r="BY49" s="81"/>
      <c r="BZ49" s="81">
        <f>SUM(BZ45:BZ48)</f>
        <v>285000</v>
      </c>
      <c r="CA49" s="76"/>
      <c r="CB49" s="81"/>
      <c r="CC49" s="81">
        <f>SUM(CC45:CC48)</f>
        <v>29900</v>
      </c>
      <c r="CD49" s="65"/>
      <c r="CE49" s="7"/>
      <c r="CF49" s="7">
        <f>SUM(CF45:CF48)</f>
        <v>295000</v>
      </c>
      <c r="CG49" s="105"/>
      <c r="CH49" s="7"/>
      <c r="CI49" s="7">
        <f>SUM(CI45:CI48)</f>
        <v>24200</v>
      </c>
    </row>
    <row r="50" spans="2:87">
      <c r="B50" s="43"/>
      <c r="C50" s="18"/>
      <c r="AA50" s="17"/>
      <c r="AC50" s="65"/>
      <c r="AD50" s="65"/>
      <c r="AE50" s="65"/>
      <c r="AF50" s="65"/>
      <c r="AG50" s="65"/>
      <c r="AH50" s="65"/>
      <c r="AO50" s="65"/>
      <c r="AP50" s="65"/>
      <c r="AQ50" s="65"/>
      <c r="AR50" s="65"/>
      <c r="AS50" s="65"/>
      <c r="AT50" s="65"/>
      <c r="BA50" s="65"/>
      <c r="BB50" s="65"/>
      <c r="BC50" s="65"/>
      <c r="BD50" s="65"/>
      <c r="BE50" s="65"/>
      <c r="BF50" s="65"/>
      <c r="BG50" s="65"/>
      <c r="BM50" s="65"/>
      <c r="BN50" s="65"/>
      <c r="BO50" s="65"/>
      <c r="BP50" s="65"/>
      <c r="BQ50" s="65"/>
      <c r="BR50" s="65"/>
      <c r="BY50" s="65"/>
      <c r="BZ50" s="65"/>
      <c r="CA50" s="65"/>
      <c r="CB50" s="65"/>
      <c r="CC50" s="65"/>
      <c r="CD50" s="65"/>
    </row>
    <row r="51" spans="2:87" ht="15.75">
      <c r="B51" s="43"/>
      <c r="C51" s="16" t="s">
        <v>31</v>
      </c>
      <c r="F51" s="26" t="s">
        <v>11</v>
      </c>
      <c r="G51" s="117" t="s">
        <v>30</v>
      </c>
      <c r="I51" s="17" t="s">
        <v>20</v>
      </c>
      <c r="K51" s="17">
        <v>0</v>
      </c>
      <c r="L51" s="8">
        <v>1364328</v>
      </c>
      <c r="N51" s="15"/>
      <c r="O51" s="9"/>
      <c r="P51" s="8"/>
      <c r="Q51" s="8">
        <v>0</v>
      </c>
      <c r="R51" s="8">
        <v>585140.56000000006</v>
      </c>
      <c r="S51" s="8"/>
      <c r="T51" s="8"/>
      <c r="U51" s="8">
        <v>0</v>
      </c>
      <c r="W51" s="8"/>
      <c r="X51" s="9">
        <v>0</v>
      </c>
      <c r="Y51" s="11"/>
      <c r="Z51" s="8"/>
      <c r="AA51" s="8">
        <v>16465.560000000001</v>
      </c>
      <c r="AC51" s="77"/>
      <c r="AD51" s="78">
        <v>0</v>
      </c>
      <c r="AE51" s="76"/>
      <c r="AF51" s="77"/>
      <c r="AG51" s="77">
        <v>16099.92</v>
      </c>
      <c r="AH51" s="65"/>
      <c r="AI51" s="8"/>
      <c r="AJ51" s="9">
        <v>0</v>
      </c>
      <c r="AK51" s="11"/>
      <c r="AL51" s="8"/>
      <c r="AM51" s="8">
        <v>15718.41</v>
      </c>
      <c r="AO51" s="77"/>
      <c r="AP51" s="78">
        <v>0</v>
      </c>
      <c r="AQ51" s="76"/>
      <c r="AR51" s="77"/>
      <c r="AS51" s="77">
        <v>15336.89</v>
      </c>
      <c r="AT51" s="65"/>
      <c r="AU51" s="8"/>
      <c r="AV51" s="9">
        <v>0</v>
      </c>
      <c r="AW51" s="11"/>
      <c r="AX51" s="8"/>
      <c r="AY51" s="8">
        <v>14939.48</v>
      </c>
      <c r="BA51" s="77"/>
      <c r="BB51" s="78">
        <v>0</v>
      </c>
      <c r="BC51" s="76"/>
      <c r="BD51" s="77"/>
      <c r="BE51" s="77">
        <v>14542.04</v>
      </c>
      <c r="BF51" s="65"/>
      <c r="BG51" s="77"/>
      <c r="BH51" s="9">
        <v>0</v>
      </c>
      <c r="BI51" s="11"/>
      <c r="BJ51" s="8"/>
      <c r="BK51" s="8">
        <v>14128.73</v>
      </c>
      <c r="BM51" s="77"/>
      <c r="BN51" s="78">
        <v>0</v>
      </c>
      <c r="BO51" s="76"/>
      <c r="BP51" s="77"/>
      <c r="BQ51" s="77">
        <v>13715.41</v>
      </c>
      <c r="BR51" s="65"/>
      <c r="BS51" s="8"/>
      <c r="BT51" s="9">
        <v>0</v>
      </c>
      <c r="BU51" s="11"/>
      <c r="BV51" s="8"/>
      <c r="BW51" s="8">
        <v>13238.51</v>
      </c>
      <c r="BY51" s="77"/>
      <c r="BZ51" s="78">
        <v>0</v>
      </c>
      <c r="CA51" s="76"/>
      <c r="CB51" s="77"/>
      <c r="CC51" s="77">
        <v>12743.94</v>
      </c>
      <c r="CD51" s="65"/>
      <c r="CE51" s="51"/>
      <c r="CF51" s="2">
        <v>0</v>
      </c>
      <c r="CG51" s="105"/>
      <c r="CH51" s="51"/>
      <c r="CI51" s="51">
        <v>12249.36</v>
      </c>
    </row>
    <row r="52" spans="2:87" ht="15.75">
      <c r="B52" s="43"/>
      <c r="C52" s="18"/>
      <c r="G52" s="117" t="s">
        <v>29</v>
      </c>
      <c r="I52" s="17" t="s">
        <v>20</v>
      </c>
      <c r="N52" s="15"/>
      <c r="O52" s="8"/>
      <c r="P52" s="8"/>
      <c r="Q52" s="8"/>
      <c r="R52" s="8"/>
      <c r="S52" s="8"/>
      <c r="T52" s="8"/>
      <c r="U52" s="8"/>
      <c r="W52" s="8"/>
      <c r="X52" s="8">
        <v>32500</v>
      </c>
      <c r="Y52" s="11"/>
      <c r="AA52" s="8">
        <v>16465.560000000001</v>
      </c>
      <c r="AB52" s="17"/>
      <c r="AC52" s="77"/>
      <c r="AD52" s="65">
        <v>33913</v>
      </c>
      <c r="AE52" s="76"/>
      <c r="AF52" s="65"/>
      <c r="AG52" s="77">
        <v>16099.92</v>
      </c>
      <c r="AH52" s="65"/>
      <c r="AI52" s="8"/>
      <c r="AJ52" s="10">
        <v>33913</v>
      </c>
      <c r="AK52" s="11"/>
      <c r="AL52" s="8"/>
      <c r="AM52" s="8">
        <v>15718.41</v>
      </c>
      <c r="AO52" s="77"/>
      <c r="AP52" s="77">
        <v>35326</v>
      </c>
      <c r="AQ52" s="76"/>
      <c r="AR52" s="77"/>
      <c r="AS52" s="77">
        <v>15336.89</v>
      </c>
      <c r="AT52" s="65"/>
      <c r="AU52" s="8"/>
      <c r="AV52" s="8">
        <v>35326</v>
      </c>
      <c r="AW52" s="11"/>
      <c r="AX52" s="8"/>
      <c r="AY52" s="8">
        <v>14939.48</v>
      </c>
      <c r="BA52" s="77"/>
      <c r="BB52" s="83">
        <v>36739</v>
      </c>
      <c r="BC52" s="76"/>
      <c r="BD52" s="77"/>
      <c r="BE52" s="77">
        <v>14542.04</v>
      </c>
      <c r="BF52" s="65"/>
      <c r="BG52" s="77"/>
      <c r="BH52" s="8">
        <v>36740</v>
      </c>
      <c r="BI52" s="11"/>
      <c r="BJ52" s="8"/>
      <c r="BK52" s="8">
        <v>14128.73</v>
      </c>
      <c r="BM52" s="77"/>
      <c r="BN52" s="65">
        <v>38152</v>
      </c>
      <c r="BO52" s="76"/>
      <c r="BP52" s="77"/>
      <c r="BQ52" s="77">
        <v>13715.41</v>
      </c>
      <c r="BR52" s="65"/>
      <c r="BS52" s="8"/>
      <c r="BT52" s="10">
        <v>39566</v>
      </c>
      <c r="BU52" s="11"/>
      <c r="BV52" s="8"/>
      <c r="BW52" s="8">
        <v>13238.51</v>
      </c>
      <c r="BY52" s="77"/>
      <c r="BZ52" s="77">
        <v>39566</v>
      </c>
      <c r="CA52" s="76"/>
      <c r="CB52" s="77"/>
      <c r="CC52" s="77">
        <v>12743.94</v>
      </c>
      <c r="CD52" s="65"/>
      <c r="CE52" s="51"/>
      <c r="CF52" s="1">
        <v>40978</v>
      </c>
      <c r="CG52" s="105"/>
      <c r="CI52" s="51">
        <v>12249.36</v>
      </c>
    </row>
    <row r="53" spans="2:87" ht="15.75">
      <c r="B53" s="43"/>
      <c r="C53" s="19"/>
      <c r="E53" s="17">
        <v>0</v>
      </c>
      <c r="G53" s="117"/>
      <c r="N53" s="15"/>
      <c r="O53" s="8"/>
      <c r="P53" s="8"/>
      <c r="Q53" s="8"/>
      <c r="R53" s="8"/>
      <c r="S53" s="8"/>
      <c r="T53" s="8"/>
      <c r="U53" s="8"/>
      <c r="W53" s="8"/>
      <c r="X53" s="8"/>
      <c r="Y53" s="11"/>
      <c r="Z53" s="8"/>
      <c r="AC53" s="77"/>
      <c r="AD53" s="77"/>
      <c r="AE53" s="76"/>
      <c r="AF53" s="77"/>
      <c r="AG53" s="77"/>
      <c r="AH53" s="65"/>
      <c r="AI53" s="8"/>
      <c r="AJ53" s="8"/>
      <c r="AK53" s="11"/>
      <c r="AL53" s="8"/>
      <c r="AM53" s="8"/>
      <c r="AO53" s="77"/>
      <c r="AP53" s="77"/>
      <c r="AQ53" s="76"/>
      <c r="AR53" s="77"/>
      <c r="AS53" s="77"/>
      <c r="AT53" s="65"/>
      <c r="AU53" s="8"/>
      <c r="AV53" s="8"/>
      <c r="AW53" s="11"/>
      <c r="AX53" s="8"/>
      <c r="AY53" s="8"/>
      <c r="BA53" s="77"/>
      <c r="BB53" s="77"/>
      <c r="BC53" s="76"/>
      <c r="BD53" s="77"/>
      <c r="BE53" s="77"/>
      <c r="BF53" s="65"/>
      <c r="BG53" s="77"/>
      <c r="BH53" s="8"/>
      <c r="BI53" s="11"/>
      <c r="BJ53" s="8"/>
      <c r="BK53" s="8"/>
      <c r="BM53" s="77"/>
      <c r="BN53" s="77"/>
      <c r="BO53" s="76"/>
      <c r="BP53" s="77"/>
      <c r="BQ53" s="77"/>
      <c r="BR53" s="65"/>
      <c r="BS53" s="8"/>
      <c r="BT53" s="8"/>
      <c r="BU53" s="11"/>
      <c r="BV53" s="8"/>
      <c r="BW53" s="8"/>
      <c r="BY53" s="77"/>
      <c r="BZ53" s="77"/>
      <c r="CA53" s="76"/>
      <c r="CB53" s="77"/>
      <c r="CC53" s="77"/>
      <c r="CD53" s="65"/>
      <c r="CE53" s="51"/>
      <c r="CF53" s="51"/>
      <c r="CG53" s="105"/>
      <c r="CH53" s="51"/>
      <c r="CI53" s="51"/>
    </row>
    <row r="54" spans="2:87" ht="15.75">
      <c r="B54" s="43"/>
      <c r="C54" s="19"/>
      <c r="G54" s="117" t="s">
        <v>30</v>
      </c>
      <c r="I54" s="17" t="s">
        <v>16</v>
      </c>
      <c r="K54" s="17">
        <v>0</v>
      </c>
      <c r="L54" s="8">
        <v>3463274</v>
      </c>
      <c r="N54" s="15"/>
      <c r="O54" s="9"/>
      <c r="P54" s="8"/>
      <c r="Q54" s="8">
        <v>0</v>
      </c>
      <c r="R54" s="8">
        <v>1485348.22</v>
      </c>
      <c r="S54" s="8"/>
      <c r="T54" s="8"/>
      <c r="U54" s="8">
        <v>0</v>
      </c>
      <c r="W54" s="8"/>
      <c r="X54" s="9">
        <v>0</v>
      </c>
      <c r="Y54" s="11"/>
      <c r="Z54" s="8"/>
      <c r="AA54" s="8">
        <v>41796.949999999997</v>
      </c>
      <c r="AC54" s="77"/>
      <c r="AD54" s="78">
        <v>0</v>
      </c>
      <c r="AE54" s="76"/>
      <c r="AF54" s="77"/>
      <c r="AG54" s="77">
        <v>40868.82</v>
      </c>
      <c r="AH54" s="65"/>
      <c r="AI54" s="8"/>
      <c r="AJ54" s="9">
        <v>0</v>
      </c>
      <c r="AK54" s="11"/>
      <c r="AL54" s="8"/>
      <c r="AM54" s="8">
        <v>39900.339999999997</v>
      </c>
      <c r="AO54" s="77"/>
      <c r="AP54" s="78">
        <v>0</v>
      </c>
      <c r="AQ54" s="76"/>
      <c r="AR54" s="77"/>
      <c r="AS54" s="77">
        <v>38931.86</v>
      </c>
      <c r="AT54" s="65"/>
      <c r="AU54" s="8"/>
      <c r="AV54" s="9">
        <v>0</v>
      </c>
      <c r="AW54" s="11"/>
      <c r="AX54" s="8"/>
      <c r="AY54" s="8">
        <v>37923.03</v>
      </c>
      <c r="BA54" s="77"/>
      <c r="BB54" s="78">
        <v>0</v>
      </c>
      <c r="BC54" s="76"/>
      <c r="BD54" s="77"/>
      <c r="BE54" s="77">
        <v>36914.199999999997</v>
      </c>
      <c r="BF54" s="65"/>
      <c r="BG54" s="77"/>
      <c r="BH54" s="9">
        <v>0</v>
      </c>
      <c r="BI54" s="11"/>
      <c r="BJ54" s="8"/>
      <c r="BK54" s="8">
        <v>35865.01</v>
      </c>
      <c r="BM54" s="77"/>
      <c r="BN54" s="78">
        <v>0</v>
      </c>
      <c r="BO54" s="76"/>
      <c r="BP54" s="77"/>
      <c r="BQ54" s="77">
        <v>34815.839999999997</v>
      </c>
      <c r="BR54" s="65"/>
      <c r="BS54" s="8"/>
      <c r="BT54" s="9">
        <v>0</v>
      </c>
      <c r="BU54" s="11"/>
      <c r="BV54" s="8"/>
      <c r="BW54" s="8">
        <v>33605.24</v>
      </c>
      <c r="BY54" s="77"/>
      <c r="BZ54" s="78">
        <v>0</v>
      </c>
      <c r="CA54" s="76"/>
      <c r="CB54" s="77"/>
      <c r="CC54" s="77">
        <v>32349.81</v>
      </c>
      <c r="CD54" s="65"/>
      <c r="CE54" s="51"/>
      <c r="CF54" s="2">
        <v>0</v>
      </c>
      <c r="CG54" s="105"/>
      <c r="CH54" s="51"/>
      <c r="CI54" s="51">
        <v>31094.39</v>
      </c>
    </row>
    <row r="55" spans="2:87" ht="15.75">
      <c r="B55" s="43"/>
      <c r="C55" s="19"/>
      <c r="G55" s="117" t="s">
        <v>29</v>
      </c>
      <c r="I55" s="17" t="str">
        <f>+I54</f>
        <v>Water</v>
      </c>
      <c r="N55" s="15"/>
      <c r="O55" s="8"/>
      <c r="P55" s="8"/>
      <c r="Q55" s="8"/>
      <c r="R55" s="8"/>
      <c r="S55" s="8"/>
      <c r="T55" s="8"/>
      <c r="U55" s="8"/>
      <c r="W55" s="8"/>
      <c r="X55" s="8">
        <v>82500</v>
      </c>
      <c r="Y55" s="11">
        <v>0</v>
      </c>
      <c r="Z55" s="8">
        <v>89674</v>
      </c>
      <c r="AA55" s="8">
        <v>41796.949999999997</v>
      </c>
      <c r="AB55" s="17"/>
      <c r="AC55" s="77">
        <v>0</v>
      </c>
      <c r="AD55" s="65">
        <v>86087</v>
      </c>
      <c r="AE55" s="76">
        <v>0</v>
      </c>
      <c r="AF55" s="65"/>
      <c r="AG55" s="77">
        <v>40868.82</v>
      </c>
      <c r="AH55" s="65"/>
      <c r="AI55" s="8">
        <v>0</v>
      </c>
      <c r="AJ55" s="17">
        <v>86087</v>
      </c>
      <c r="AK55" s="11"/>
      <c r="AL55" s="8"/>
      <c r="AM55" s="8">
        <v>39900.339999999997</v>
      </c>
      <c r="AO55" s="77"/>
      <c r="AP55" s="77">
        <v>89674</v>
      </c>
      <c r="AQ55" s="76"/>
      <c r="AR55" s="77"/>
      <c r="AS55" s="77">
        <v>38931.86</v>
      </c>
      <c r="AT55" s="65"/>
      <c r="AU55" s="8"/>
      <c r="AV55" s="8">
        <v>89674</v>
      </c>
      <c r="AW55" s="11"/>
      <c r="AX55" s="8"/>
      <c r="AY55" s="8">
        <v>37923.03</v>
      </c>
      <c r="BA55" s="77"/>
      <c r="BB55" s="83">
        <v>93261</v>
      </c>
      <c r="BC55" s="76"/>
      <c r="BD55" s="77"/>
      <c r="BE55" s="77">
        <v>36914.199999999997</v>
      </c>
      <c r="BF55" s="65"/>
      <c r="BG55" s="77"/>
      <c r="BH55" s="8">
        <v>93260</v>
      </c>
      <c r="BI55" s="11"/>
      <c r="BJ55" s="8"/>
      <c r="BK55" s="8">
        <v>35865.01</v>
      </c>
      <c r="BM55" s="77"/>
      <c r="BN55" s="65">
        <v>96848</v>
      </c>
      <c r="BO55" s="76"/>
      <c r="BP55" s="77"/>
      <c r="BQ55" s="77">
        <v>34815.839999999997</v>
      </c>
      <c r="BR55" s="65"/>
      <c r="BS55" s="8"/>
      <c r="BT55" s="10">
        <v>100434</v>
      </c>
      <c r="BU55" s="11"/>
      <c r="BV55" s="8"/>
      <c r="BW55" s="8">
        <v>33605.24</v>
      </c>
      <c r="BY55" s="77"/>
      <c r="BZ55" s="77">
        <v>100434</v>
      </c>
      <c r="CA55" s="76"/>
      <c r="CB55" s="77"/>
      <c r="CC55" s="77">
        <v>32349.81</v>
      </c>
      <c r="CD55" s="65"/>
      <c r="CE55" s="51"/>
      <c r="CF55" s="1">
        <v>104022</v>
      </c>
      <c r="CG55" s="105"/>
      <c r="CI55" s="51">
        <v>31094.39</v>
      </c>
    </row>
    <row r="56" spans="2:87" ht="15.75">
      <c r="B56" s="43"/>
      <c r="C56" s="18"/>
      <c r="K56" s="20"/>
      <c r="L56" s="21"/>
      <c r="N56" s="23"/>
      <c r="O56" s="21"/>
      <c r="P56" s="8"/>
      <c r="Q56" s="21"/>
      <c r="R56" s="21"/>
      <c r="S56" s="8"/>
      <c r="T56" s="8"/>
      <c r="U56" s="21"/>
      <c r="W56" s="21"/>
      <c r="X56" s="24"/>
      <c r="Y56" s="11"/>
      <c r="Z56" s="21"/>
      <c r="AA56" s="21"/>
      <c r="AC56" s="79"/>
      <c r="AD56" s="84"/>
      <c r="AE56" s="76"/>
      <c r="AF56" s="79"/>
      <c r="AG56" s="79"/>
      <c r="AH56" s="65"/>
      <c r="AI56" s="21"/>
      <c r="AJ56" s="24"/>
      <c r="AK56" s="11"/>
      <c r="AL56" s="21"/>
      <c r="AM56" s="21"/>
      <c r="AO56" s="79"/>
      <c r="AP56" s="84"/>
      <c r="AQ56" s="76"/>
      <c r="AR56" s="79"/>
      <c r="AS56" s="79"/>
      <c r="AT56" s="65"/>
      <c r="AU56" s="21"/>
      <c r="AV56" s="24"/>
      <c r="AW56" s="11"/>
      <c r="AX56" s="21"/>
      <c r="AY56" s="21"/>
      <c r="BA56" s="79"/>
      <c r="BB56" s="84"/>
      <c r="BC56" s="76"/>
      <c r="BD56" s="79"/>
      <c r="BE56" s="79"/>
      <c r="BF56" s="65"/>
      <c r="BG56" s="79"/>
      <c r="BH56" s="24"/>
      <c r="BI56" s="11"/>
      <c r="BJ56" s="21"/>
      <c r="BK56" s="21"/>
      <c r="BM56" s="79"/>
      <c r="BN56" s="84"/>
      <c r="BO56" s="76"/>
      <c r="BP56" s="79"/>
      <c r="BQ56" s="79"/>
      <c r="BR56" s="65"/>
      <c r="BS56" s="21"/>
      <c r="BT56" s="24"/>
      <c r="BU56" s="11"/>
      <c r="BV56" s="21"/>
      <c r="BW56" s="21"/>
      <c r="BY56" s="79"/>
      <c r="BZ56" s="84"/>
      <c r="CA56" s="76"/>
      <c r="CB56" s="79"/>
      <c r="CC56" s="79"/>
      <c r="CD56" s="65"/>
      <c r="CE56" s="5"/>
      <c r="CF56" s="6"/>
      <c r="CG56" s="105"/>
      <c r="CH56" s="5"/>
      <c r="CI56" s="5"/>
    </row>
    <row r="57" spans="2:87" ht="15.75">
      <c r="B57" s="43"/>
      <c r="C57" s="18"/>
      <c r="E57" s="17">
        <v>0</v>
      </c>
      <c r="G57" s="117"/>
      <c r="N57" s="15"/>
      <c r="O57" s="8"/>
      <c r="P57" s="8"/>
      <c r="Q57" s="8"/>
      <c r="R57" s="8"/>
      <c r="S57" s="8"/>
      <c r="T57" s="8"/>
      <c r="U57" s="8"/>
      <c r="W57" s="8"/>
      <c r="X57" s="8"/>
      <c r="Y57" s="11"/>
      <c r="Z57" s="8"/>
      <c r="AC57" s="77"/>
      <c r="AD57" s="77"/>
      <c r="AE57" s="76"/>
      <c r="AF57" s="77"/>
      <c r="AG57" s="77"/>
      <c r="AH57" s="65"/>
      <c r="AI57" s="8"/>
      <c r="AJ57" s="8"/>
      <c r="AK57" s="11"/>
      <c r="AL57" s="8"/>
      <c r="AM57" s="8"/>
      <c r="AO57" s="77"/>
      <c r="AP57" s="77"/>
      <c r="AQ57" s="76"/>
      <c r="AR57" s="77"/>
      <c r="AS57" s="77"/>
      <c r="AT57" s="65"/>
      <c r="AU57" s="8"/>
      <c r="AV57" s="8"/>
      <c r="AW57" s="11"/>
      <c r="AX57" s="8"/>
      <c r="AY57" s="8"/>
      <c r="BA57" s="77"/>
      <c r="BB57" s="77"/>
      <c r="BC57" s="76"/>
      <c r="BD57" s="77"/>
      <c r="BE57" s="77"/>
      <c r="BF57" s="65"/>
      <c r="BG57" s="77"/>
      <c r="BH57" s="8"/>
      <c r="BI57" s="11"/>
      <c r="BJ57" s="8"/>
      <c r="BK57" s="8"/>
      <c r="BM57" s="77"/>
      <c r="BN57" s="77"/>
      <c r="BO57" s="76"/>
      <c r="BP57" s="77"/>
      <c r="BQ57" s="77"/>
      <c r="BR57" s="65"/>
      <c r="BS57" s="8"/>
      <c r="BT57" s="8"/>
      <c r="BU57" s="11"/>
      <c r="BV57" s="8"/>
      <c r="BW57" s="8"/>
      <c r="BY57" s="77"/>
      <c r="BZ57" s="77"/>
      <c r="CA57" s="76"/>
      <c r="CB57" s="77"/>
      <c r="CC57" s="77"/>
      <c r="CD57" s="65"/>
      <c r="CE57" s="51"/>
      <c r="CF57" s="51"/>
      <c r="CG57" s="105"/>
      <c r="CH57" s="51"/>
      <c r="CI57" s="51"/>
    </row>
    <row r="58" spans="2:87" ht="15.75">
      <c r="B58" s="43"/>
      <c r="C58" s="18"/>
      <c r="I58" s="17" t="s">
        <v>15</v>
      </c>
      <c r="K58" s="20">
        <v>0</v>
      </c>
      <c r="L58" s="25">
        <f>SUM(L51:L57)</f>
        <v>4827602</v>
      </c>
      <c r="M58" s="29"/>
      <c r="N58" s="23"/>
      <c r="O58" s="25">
        <f>SUM(O51:O57)</f>
        <v>0</v>
      </c>
      <c r="P58" s="11"/>
      <c r="Q58" s="25">
        <v>0</v>
      </c>
      <c r="R58" s="25">
        <f>SUM(R51:R57)</f>
        <v>2070488.78</v>
      </c>
      <c r="S58" s="11"/>
      <c r="T58" s="11"/>
      <c r="U58" s="25">
        <f>SUM(U51:U57)</f>
        <v>0</v>
      </c>
      <c r="W58" s="25"/>
      <c r="X58" s="25">
        <f>SUM(X51:X57)</f>
        <v>115000</v>
      </c>
      <c r="Y58" s="11"/>
      <c r="Z58" s="25"/>
      <c r="AA58" s="25">
        <f>SUM(AA51:AA57)</f>
        <v>116525.02</v>
      </c>
      <c r="AC58" s="81"/>
      <c r="AD58" s="81">
        <f>SUM(AD51:AD57)</f>
        <v>120000</v>
      </c>
      <c r="AE58" s="76"/>
      <c r="AF58" s="81"/>
      <c r="AG58" s="81">
        <f>SUM(AG51:AG57)</f>
        <v>113937.48000000001</v>
      </c>
      <c r="AH58" s="65"/>
      <c r="AI58" s="25"/>
      <c r="AJ58" s="25">
        <f>SUM(AJ51:AJ57)</f>
        <v>120000</v>
      </c>
      <c r="AK58" s="11"/>
      <c r="AL58" s="25"/>
      <c r="AM58" s="25">
        <f>SUM(AM51:AM57)</f>
        <v>111237.5</v>
      </c>
      <c r="AO58" s="81"/>
      <c r="AP58" s="81">
        <f>SUM(AP51:AP57)</f>
        <v>125000</v>
      </c>
      <c r="AQ58" s="76"/>
      <c r="AR58" s="81"/>
      <c r="AS58" s="81">
        <f>SUM(AS51:AS57)</f>
        <v>108537.5</v>
      </c>
      <c r="AT58" s="65"/>
      <c r="AU58" s="25"/>
      <c r="AV58" s="25">
        <f>SUM(AV51:AV57)</f>
        <v>125000</v>
      </c>
      <c r="AW58" s="11"/>
      <c r="AX58" s="25"/>
      <c r="AY58" s="25">
        <f>SUM(AY51:AY57)</f>
        <v>105725.01999999999</v>
      </c>
      <c r="BA58" s="81"/>
      <c r="BB58" s="81">
        <f>SUM(BB51:BB57)</f>
        <v>130000</v>
      </c>
      <c r="BC58" s="76"/>
      <c r="BD58" s="81"/>
      <c r="BE58" s="81">
        <f>SUM(BE51:BE57)</f>
        <v>102912.48</v>
      </c>
      <c r="BF58" s="65"/>
      <c r="BG58" s="81"/>
      <c r="BH58" s="25">
        <f>SUM(BH51:BH57)</f>
        <v>130000</v>
      </c>
      <c r="BI58" s="11"/>
      <c r="BJ58" s="25"/>
      <c r="BK58" s="25">
        <f>SUM(BK51:BK57)</f>
        <v>99987.48000000001</v>
      </c>
      <c r="BM58" s="81"/>
      <c r="BN58" s="81">
        <f>SUM(BN51:BN57)</f>
        <v>135000</v>
      </c>
      <c r="BO58" s="76"/>
      <c r="BP58" s="81"/>
      <c r="BQ58" s="81">
        <f>SUM(BQ51:BQ57)</f>
        <v>97062.5</v>
      </c>
      <c r="BR58" s="65"/>
      <c r="BS58" s="25"/>
      <c r="BT58" s="25">
        <f>SUM(BT51:BT57)</f>
        <v>140000</v>
      </c>
      <c r="BU58" s="11"/>
      <c r="BV58" s="25"/>
      <c r="BW58" s="25">
        <f>SUM(BW51:BW57)</f>
        <v>93687.5</v>
      </c>
      <c r="BY58" s="81"/>
      <c r="BZ58" s="81">
        <f>SUM(BZ51:BZ57)</f>
        <v>140000</v>
      </c>
      <c r="CA58" s="76"/>
      <c r="CB58" s="81"/>
      <c r="CC58" s="81">
        <f>SUM(CC51:CC57)</f>
        <v>90187.5</v>
      </c>
      <c r="CD58" s="65"/>
      <c r="CE58" s="7"/>
      <c r="CF58" s="7">
        <f>SUM(CF51:CF57)</f>
        <v>145000</v>
      </c>
      <c r="CG58" s="105"/>
      <c r="CH58" s="7"/>
      <c r="CI58" s="7">
        <f>SUM(CI51:CI57)</f>
        <v>86687.5</v>
      </c>
    </row>
    <row r="59" spans="2:87">
      <c r="B59" s="43"/>
      <c r="C59" s="18"/>
      <c r="AA59" s="17"/>
      <c r="AC59" s="65"/>
      <c r="AD59" s="65"/>
      <c r="AE59" s="65"/>
      <c r="AF59" s="65"/>
      <c r="AG59" s="65"/>
      <c r="AH59" s="65"/>
      <c r="AO59" s="65"/>
      <c r="AP59" s="65"/>
      <c r="AQ59" s="65"/>
      <c r="AR59" s="65"/>
      <c r="AS59" s="65"/>
      <c r="AT59" s="65"/>
      <c r="BA59" s="65"/>
      <c r="BB59" s="65"/>
      <c r="BC59" s="65"/>
      <c r="BD59" s="65"/>
      <c r="BE59" s="65"/>
      <c r="BF59" s="65"/>
      <c r="BG59" s="65"/>
      <c r="BM59" s="65"/>
      <c r="BN59" s="65"/>
      <c r="BO59" s="65"/>
      <c r="BP59" s="65"/>
      <c r="BQ59" s="65"/>
      <c r="BR59" s="65"/>
      <c r="BY59" s="65"/>
      <c r="BZ59" s="65"/>
      <c r="CA59" s="65"/>
      <c r="CB59" s="65"/>
      <c r="CC59" s="65"/>
      <c r="CD59" s="65"/>
    </row>
    <row r="60" spans="2:87" ht="15.75">
      <c r="B60" s="43"/>
      <c r="C60" s="16" t="s">
        <v>43</v>
      </c>
      <c r="F60" s="26" t="s">
        <v>11</v>
      </c>
      <c r="G60" s="117" t="s">
        <v>44</v>
      </c>
      <c r="I60" s="17" t="s">
        <v>17</v>
      </c>
      <c r="K60" s="17">
        <v>0</v>
      </c>
      <c r="L60" s="8">
        <v>4770897</v>
      </c>
      <c r="N60" s="15"/>
      <c r="O60" s="9"/>
      <c r="P60" s="8"/>
      <c r="Q60" s="8">
        <v>0</v>
      </c>
      <c r="R60" s="8">
        <v>585140.56000000006</v>
      </c>
      <c r="S60" s="8"/>
      <c r="T60" s="8"/>
      <c r="U60" s="8">
        <v>0</v>
      </c>
      <c r="W60" s="8"/>
      <c r="X60" s="9">
        <v>0</v>
      </c>
      <c r="Y60" s="11"/>
      <c r="Z60" s="8"/>
      <c r="AA60" s="8">
        <v>51107.89</v>
      </c>
      <c r="AC60" s="77"/>
      <c r="AD60" s="78">
        <v>0</v>
      </c>
      <c r="AE60" s="76"/>
      <c r="AF60" s="77"/>
      <c r="AG60" s="77">
        <v>54599.21</v>
      </c>
      <c r="AH60" s="65"/>
      <c r="AI60" s="8"/>
      <c r="AJ60" s="9">
        <v>0</v>
      </c>
      <c r="AK60" s="11"/>
      <c r="AL60" s="8"/>
      <c r="AM60" s="8">
        <v>49752.28</v>
      </c>
      <c r="AO60" s="77"/>
      <c r="AP60" s="78">
        <v>0</v>
      </c>
      <c r="AQ60" s="76"/>
      <c r="AR60" s="77"/>
      <c r="AS60" s="77">
        <v>44715.28</v>
      </c>
      <c r="AT60" s="65"/>
      <c r="AU60" s="8"/>
      <c r="AV60" s="9">
        <v>0</v>
      </c>
      <c r="AW60" s="11"/>
      <c r="AX60" s="8"/>
      <c r="AY60" s="8">
        <v>39488.199999999997</v>
      </c>
      <c r="BA60" s="77"/>
      <c r="BB60" s="78">
        <v>0</v>
      </c>
      <c r="BC60" s="76"/>
      <c r="BD60" s="77"/>
      <c r="BE60" s="77">
        <v>34071.050000000003</v>
      </c>
      <c r="BF60" s="65"/>
      <c r="BG60" s="77"/>
      <c r="BH60" s="9">
        <v>0</v>
      </c>
      <c r="BI60" s="11"/>
      <c r="BJ60" s="8"/>
      <c r="BK60" s="8">
        <v>28463.82</v>
      </c>
      <c r="BM60" s="77"/>
      <c r="BN60" s="78">
        <v>0</v>
      </c>
      <c r="BO60" s="76"/>
      <c r="BP60" s="77"/>
      <c r="BQ60" s="77">
        <v>22571.48</v>
      </c>
      <c r="BR60" s="65"/>
      <c r="BS60" s="8"/>
      <c r="BT60" s="9">
        <v>0</v>
      </c>
      <c r="BU60" s="11"/>
      <c r="BV60" s="8"/>
      <c r="BW60" s="8">
        <v>16489.060000000001</v>
      </c>
      <c r="BY60" s="77"/>
      <c r="BZ60" s="78">
        <v>0</v>
      </c>
      <c r="CA60" s="76"/>
      <c r="CB60" s="77"/>
      <c r="CC60" s="77">
        <v>13305.29</v>
      </c>
      <c r="CD60" s="65"/>
      <c r="CE60" s="51"/>
      <c r="CF60" s="2">
        <v>0</v>
      </c>
      <c r="CG60" s="105"/>
      <c r="CH60" s="51"/>
      <c r="CI60" s="51">
        <v>13305.29</v>
      </c>
    </row>
    <row r="61" spans="2:87" ht="15.75">
      <c r="B61" s="43"/>
      <c r="C61" s="18"/>
      <c r="G61" s="117" t="s">
        <v>45</v>
      </c>
      <c r="I61" s="17" t="s">
        <v>17</v>
      </c>
      <c r="N61" s="15"/>
      <c r="O61" s="8"/>
      <c r="P61" s="8"/>
      <c r="Q61" s="8"/>
      <c r="R61" s="8"/>
      <c r="S61" s="8"/>
      <c r="T61" s="8"/>
      <c r="U61" s="8"/>
      <c r="W61" s="8"/>
      <c r="X61" s="8">
        <v>237594</v>
      </c>
      <c r="Y61" s="11"/>
      <c r="AA61" s="8">
        <v>59351.1</v>
      </c>
      <c r="AB61" s="17"/>
      <c r="AC61" s="77"/>
      <c r="AD61" s="65">
        <v>242346</v>
      </c>
      <c r="AE61" s="76"/>
      <c r="AF61" s="65"/>
      <c r="AG61" s="77">
        <v>54599.21</v>
      </c>
      <c r="AH61" s="65"/>
      <c r="AI61" s="8"/>
      <c r="AJ61" s="10">
        <v>251850</v>
      </c>
      <c r="AK61" s="11"/>
      <c r="AL61" s="8"/>
      <c r="AM61" s="8">
        <v>49752.28</v>
      </c>
      <c r="AO61" s="77"/>
      <c r="AP61" s="77">
        <v>261354</v>
      </c>
      <c r="AQ61" s="76"/>
      <c r="AR61" s="77"/>
      <c r="AS61" s="77">
        <v>44715.28</v>
      </c>
      <c r="AT61" s="65"/>
      <c r="AU61" s="8"/>
      <c r="AV61" s="8">
        <v>270858</v>
      </c>
      <c r="AW61" s="11"/>
      <c r="AX61" s="8"/>
      <c r="AY61" s="8">
        <v>39488.199999999997</v>
      </c>
      <c r="BA61" s="77"/>
      <c r="BB61" s="83">
        <v>280361</v>
      </c>
      <c r="BC61" s="76"/>
      <c r="BD61" s="77"/>
      <c r="BE61" s="77">
        <v>34071.050000000003</v>
      </c>
      <c r="BF61" s="65"/>
      <c r="BG61" s="77"/>
      <c r="BH61" s="8">
        <v>294617</v>
      </c>
      <c r="BI61" s="11"/>
      <c r="BJ61" s="8"/>
      <c r="BK61" s="8">
        <v>28463.82</v>
      </c>
      <c r="BM61" s="77"/>
      <c r="BN61" s="65">
        <v>304121</v>
      </c>
      <c r="BO61" s="76"/>
      <c r="BP61" s="77"/>
      <c r="BQ61" s="77">
        <v>22571.48</v>
      </c>
      <c r="BR61" s="65"/>
      <c r="BS61" s="8"/>
      <c r="BT61" s="10">
        <v>318377</v>
      </c>
      <c r="BU61" s="11"/>
      <c r="BV61" s="8"/>
      <c r="BW61" s="8">
        <v>16489.060000000001</v>
      </c>
      <c r="BY61" s="77"/>
      <c r="BZ61" s="77">
        <v>323128</v>
      </c>
      <c r="CA61" s="76"/>
      <c r="CB61" s="77"/>
      <c r="CC61" s="77">
        <v>13305.29</v>
      </c>
      <c r="CD61" s="65"/>
      <c r="CE61" s="51"/>
      <c r="CF61" s="1">
        <v>323128</v>
      </c>
      <c r="CG61" s="105"/>
      <c r="CI61" s="51">
        <v>13305.29</v>
      </c>
    </row>
    <row r="62" spans="2:87" ht="15.75">
      <c r="B62" s="43"/>
      <c r="C62" s="19"/>
      <c r="E62" s="17">
        <v>0</v>
      </c>
      <c r="G62" s="117"/>
      <c r="N62" s="15"/>
      <c r="O62" s="8"/>
      <c r="P62" s="8"/>
      <c r="Q62" s="8"/>
      <c r="R62" s="8"/>
      <c r="S62" s="8"/>
      <c r="T62" s="8"/>
      <c r="U62" s="8"/>
      <c r="W62" s="8"/>
      <c r="X62" s="8"/>
      <c r="Y62" s="11"/>
      <c r="Z62" s="8"/>
      <c r="AC62" s="77"/>
      <c r="AD62" s="77"/>
      <c r="AE62" s="76"/>
      <c r="AF62" s="77"/>
      <c r="AG62" s="77"/>
      <c r="AH62" s="65"/>
      <c r="AI62" s="8"/>
      <c r="AJ62" s="8"/>
      <c r="AK62" s="11"/>
      <c r="AL62" s="8"/>
      <c r="AM62" s="8"/>
      <c r="AO62" s="77"/>
      <c r="AP62" s="77"/>
      <c r="AQ62" s="76"/>
      <c r="AR62" s="77"/>
      <c r="AS62" s="77"/>
      <c r="AT62" s="65"/>
      <c r="AU62" s="8"/>
      <c r="AV62" s="8"/>
      <c r="AW62" s="11"/>
      <c r="AX62" s="8"/>
      <c r="AY62" s="8"/>
      <c r="BA62" s="77"/>
      <c r="BB62" s="77"/>
      <c r="BC62" s="76"/>
      <c r="BD62" s="77"/>
      <c r="BE62" s="77"/>
      <c r="BF62" s="65"/>
      <c r="BG62" s="77"/>
      <c r="BH62" s="8"/>
      <c r="BI62" s="11"/>
      <c r="BJ62" s="8"/>
      <c r="BK62" s="8"/>
      <c r="BM62" s="77"/>
      <c r="BN62" s="77"/>
      <c r="BO62" s="76"/>
      <c r="BP62" s="77"/>
      <c r="BQ62" s="77"/>
      <c r="BR62" s="65"/>
      <c r="BS62" s="8"/>
      <c r="BT62" s="8"/>
      <c r="BU62" s="11"/>
      <c r="BV62" s="8"/>
      <c r="BW62" s="8"/>
      <c r="BY62" s="77"/>
      <c r="BZ62" s="77"/>
      <c r="CA62" s="76"/>
      <c r="CB62" s="77"/>
      <c r="CC62" s="77"/>
      <c r="CD62" s="65"/>
      <c r="CE62" s="51"/>
      <c r="CF62" s="51"/>
      <c r="CG62" s="105"/>
      <c r="CH62" s="51"/>
      <c r="CI62" s="51"/>
    </row>
    <row r="63" spans="2:87" ht="15.75">
      <c r="B63" s="43"/>
      <c r="C63" s="19"/>
      <c r="G63" s="117" t="s">
        <v>44</v>
      </c>
      <c r="I63" s="17" t="s">
        <v>20</v>
      </c>
      <c r="K63" s="17">
        <v>0</v>
      </c>
      <c r="L63" s="8">
        <v>249103</v>
      </c>
      <c r="N63" s="15"/>
      <c r="O63" s="9"/>
      <c r="P63" s="8"/>
      <c r="Q63" s="8">
        <v>0</v>
      </c>
      <c r="R63" s="8">
        <v>1485348.22</v>
      </c>
      <c r="S63" s="8"/>
      <c r="T63" s="8"/>
      <c r="U63" s="8">
        <v>0</v>
      </c>
      <c r="W63" s="8"/>
      <c r="X63" s="9">
        <v>0</v>
      </c>
      <c r="Y63" s="11"/>
      <c r="Z63" s="8"/>
      <c r="AA63" s="8">
        <v>2668.5</v>
      </c>
      <c r="AC63" s="77"/>
      <c r="AD63" s="78">
        <v>0</v>
      </c>
      <c r="AE63" s="76"/>
      <c r="AF63" s="77"/>
      <c r="AG63" s="77">
        <v>2850.79</v>
      </c>
      <c r="AH63" s="65"/>
      <c r="AJ63" s="8">
        <v>0</v>
      </c>
      <c r="AK63" s="9"/>
      <c r="AL63" s="11"/>
      <c r="AM63" s="8">
        <v>2597.7199999999998</v>
      </c>
      <c r="AN63" s="8"/>
      <c r="AO63" s="65"/>
      <c r="AP63" s="78">
        <v>0</v>
      </c>
      <c r="AQ63" s="76"/>
      <c r="AR63" s="77"/>
      <c r="AS63" s="77">
        <v>2334.7199999999998</v>
      </c>
      <c r="AT63" s="65"/>
      <c r="AU63" s="8"/>
      <c r="AV63" s="9">
        <v>0</v>
      </c>
      <c r="AW63" s="11"/>
      <c r="AX63" s="8"/>
      <c r="AY63" s="8">
        <v>2061.8000000000002</v>
      </c>
      <c r="BA63" s="77"/>
      <c r="BB63" s="78">
        <v>0</v>
      </c>
      <c r="BC63" s="76"/>
      <c r="BD63" s="77"/>
      <c r="BE63" s="77">
        <v>1778.95</v>
      </c>
      <c r="BF63" s="65"/>
      <c r="BG63" s="77"/>
      <c r="BH63" s="9">
        <v>0</v>
      </c>
      <c r="BI63" s="11"/>
      <c r="BJ63" s="8"/>
      <c r="BK63" s="8">
        <v>1486.18</v>
      </c>
      <c r="BM63" s="77"/>
      <c r="BN63" s="78">
        <v>0</v>
      </c>
      <c r="BO63" s="76"/>
      <c r="BP63" s="77"/>
      <c r="BQ63" s="77">
        <v>1178.52</v>
      </c>
      <c r="BR63" s="65"/>
      <c r="BS63" s="8"/>
      <c r="BT63" s="9">
        <v>0</v>
      </c>
      <c r="BU63" s="11"/>
      <c r="BV63" s="8"/>
      <c r="BW63" s="8">
        <v>860.94</v>
      </c>
      <c r="BY63" s="77"/>
      <c r="BZ63" s="78">
        <v>0</v>
      </c>
      <c r="CA63" s="76"/>
      <c r="CB63" s="77"/>
      <c r="CC63" s="77">
        <v>777.83</v>
      </c>
      <c r="CD63" s="65"/>
      <c r="CE63" s="51"/>
      <c r="CF63" s="2">
        <v>0</v>
      </c>
      <c r="CG63" s="105"/>
      <c r="CH63" s="51"/>
      <c r="CI63" s="51">
        <v>694.71</v>
      </c>
    </row>
    <row r="64" spans="2:87" ht="15.75">
      <c r="B64" s="43"/>
      <c r="C64" s="19"/>
      <c r="G64" s="117" t="s">
        <v>45</v>
      </c>
      <c r="I64" s="17" t="s">
        <v>20</v>
      </c>
      <c r="N64" s="15"/>
      <c r="O64" s="8"/>
      <c r="P64" s="8"/>
      <c r="Q64" s="8"/>
      <c r="R64" s="8"/>
      <c r="S64" s="8"/>
      <c r="T64" s="8"/>
      <c r="U64" s="8"/>
      <c r="W64" s="8"/>
      <c r="X64" s="8">
        <v>12406</v>
      </c>
      <c r="Y64" s="11">
        <v>0</v>
      </c>
      <c r="Z64" s="8">
        <v>89674</v>
      </c>
      <c r="AA64" s="8">
        <v>3098.9</v>
      </c>
      <c r="AB64" s="17"/>
      <c r="AC64" s="77">
        <v>0</v>
      </c>
      <c r="AD64" s="65">
        <v>12654</v>
      </c>
      <c r="AE64" s="76"/>
      <c r="AF64" s="65"/>
      <c r="AG64" s="77">
        <v>2580.79</v>
      </c>
      <c r="AH64" s="65"/>
      <c r="AJ64" s="8">
        <v>13150</v>
      </c>
      <c r="AK64" s="17">
        <v>0</v>
      </c>
      <c r="AL64" s="11"/>
      <c r="AM64" s="8">
        <f>AM63</f>
        <v>2597.7199999999998</v>
      </c>
      <c r="AN64" s="8"/>
      <c r="AO64" s="65">
        <v>0</v>
      </c>
      <c r="AP64" s="65">
        <v>13646</v>
      </c>
      <c r="AQ64" s="76"/>
      <c r="AR64" s="77"/>
      <c r="AS64" s="77">
        <v>2334.7199999999998</v>
      </c>
      <c r="AT64" s="65"/>
      <c r="AU64" s="8"/>
      <c r="AV64" s="17">
        <v>14142</v>
      </c>
      <c r="AW64" s="11"/>
      <c r="AX64" s="8"/>
      <c r="AY64" s="8">
        <v>2061.8000000000002</v>
      </c>
      <c r="BA64" s="77"/>
      <c r="BB64" s="77">
        <v>14639</v>
      </c>
      <c r="BC64" s="76"/>
      <c r="BD64" s="77"/>
      <c r="BE64" s="77">
        <v>1778.95</v>
      </c>
      <c r="BF64" s="65"/>
      <c r="BG64" s="77"/>
      <c r="BH64" s="17">
        <v>15383</v>
      </c>
      <c r="BI64" s="11"/>
      <c r="BJ64" s="8"/>
      <c r="BK64" s="8">
        <v>1486.18</v>
      </c>
      <c r="BM64" s="77"/>
      <c r="BN64" s="77">
        <v>15879</v>
      </c>
      <c r="BO64" s="76"/>
      <c r="BP64" s="77"/>
      <c r="BQ64" s="77">
        <v>1178.52</v>
      </c>
      <c r="BR64" s="65"/>
      <c r="BS64" s="8"/>
      <c r="BT64" s="1">
        <v>16623</v>
      </c>
      <c r="BU64" s="11"/>
      <c r="BV64" s="8"/>
      <c r="BW64" s="8">
        <v>860.94</v>
      </c>
      <c r="BY64" s="77"/>
      <c r="BZ64" s="83">
        <v>16623</v>
      </c>
      <c r="CA64" s="76"/>
      <c r="CB64" s="77"/>
      <c r="CC64" s="77">
        <v>777.83</v>
      </c>
      <c r="CD64" s="65"/>
      <c r="CE64" s="51"/>
      <c r="CF64" s="1">
        <v>16872</v>
      </c>
      <c r="CG64" s="105"/>
      <c r="CI64" s="51">
        <v>694.71</v>
      </c>
    </row>
    <row r="65" spans="2:87" ht="15.75">
      <c r="B65" s="43"/>
      <c r="C65" s="18"/>
      <c r="K65" s="20"/>
      <c r="L65" s="21"/>
      <c r="N65" s="23"/>
      <c r="O65" s="21"/>
      <c r="P65" s="8"/>
      <c r="Q65" s="21"/>
      <c r="R65" s="21"/>
      <c r="S65" s="8"/>
      <c r="T65" s="8"/>
      <c r="U65" s="21"/>
      <c r="W65" s="21"/>
      <c r="X65" s="24"/>
      <c r="Y65" s="11"/>
      <c r="Z65" s="21"/>
      <c r="AA65" s="21"/>
      <c r="AC65" s="79"/>
      <c r="AD65" s="84"/>
      <c r="AE65" s="76"/>
      <c r="AF65" s="79"/>
      <c r="AG65" s="79"/>
      <c r="AH65" s="65"/>
      <c r="AI65" s="21"/>
      <c r="AJ65" s="24"/>
      <c r="AK65" s="11"/>
      <c r="AL65" s="21"/>
      <c r="AM65" s="21"/>
      <c r="AO65" s="79"/>
      <c r="AP65" s="84"/>
      <c r="AQ65" s="76"/>
      <c r="AR65" s="79"/>
      <c r="AS65" s="79"/>
      <c r="AT65" s="65"/>
      <c r="AU65" s="21"/>
      <c r="AV65" s="24"/>
      <c r="AW65" s="11"/>
      <c r="AX65" s="21"/>
      <c r="AY65" s="21"/>
      <c r="BA65" s="79"/>
      <c r="BB65" s="84"/>
      <c r="BC65" s="76"/>
      <c r="BD65" s="79"/>
      <c r="BE65" s="79"/>
      <c r="BF65" s="65"/>
      <c r="BG65" s="79"/>
      <c r="BH65" s="24"/>
      <c r="BI65" s="11"/>
      <c r="BJ65" s="21"/>
      <c r="BK65" s="21"/>
      <c r="BM65" s="79"/>
      <c r="BN65" s="84"/>
      <c r="BO65" s="76"/>
      <c r="BP65" s="79"/>
      <c r="BQ65" s="79"/>
      <c r="BR65" s="65"/>
      <c r="BS65" s="21"/>
      <c r="BT65" s="24"/>
      <c r="BU65" s="11"/>
      <c r="BV65" s="21"/>
      <c r="BW65" s="21"/>
      <c r="BY65" s="79"/>
      <c r="BZ65" s="84"/>
      <c r="CA65" s="76"/>
      <c r="CB65" s="79"/>
      <c r="CC65" s="79"/>
      <c r="CD65" s="65"/>
      <c r="CE65" s="5"/>
      <c r="CF65" s="6"/>
      <c r="CG65" s="105"/>
      <c r="CH65" s="5"/>
      <c r="CI65" s="5"/>
    </row>
    <row r="66" spans="2:87" ht="15.75">
      <c r="B66" s="43"/>
      <c r="C66" s="18"/>
      <c r="E66" s="17">
        <v>0</v>
      </c>
      <c r="G66" s="117"/>
      <c r="N66" s="15"/>
      <c r="O66" s="8"/>
      <c r="P66" s="8"/>
      <c r="Q66" s="8"/>
      <c r="R66" s="8"/>
      <c r="S66" s="8"/>
      <c r="T66" s="8"/>
      <c r="U66" s="8"/>
      <c r="W66" s="8"/>
      <c r="X66" s="8"/>
      <c r="Y66" s="11"/>
      <c r="Z66" s="8"/>
      <c r="AC66" s="77"/>
      <c r="AD66" s="77"/>
      <c r="AE66" s="76"/>
      <c r="AF66" s="77"/>
      <c r="AG66" s="77"/>
      <c r="AH66" s="65"/>
      <c r="AI66" s="8"/>
      <c r="AJ66" s="8"/>
      <c r="AK66" s="11"/>
      <c r="AL66" s="8"/>
      <c r="AM66" s="8"/>
      <c r="AO66" s="77"/>
      <c r="AP66" s="77"/>
      <c r="AQ66" s="76"/>
      <c r="AR66" s="77"/>
      <c r="AS66" s="77"/>
      <c r="AT66" s="65"/>
      <c r="AU66" s="8"/>
      <c r="AV66" s="8"/>
      <c r="AW66" s="11"/>
      <c r="AX66" s="8"/>
      <c r="AY66" s="8"/>
      <c r="BA66" s="77"/>
      <c r="BB66" s="77"/>
      <c r="BC66" s="76"/>
      <c r="BD66" s="77"/>
      <c r="BE66" s="77"/>
      <c r="BF66" s="65"/>
      <c r="BG66" s="77"/>
      <c r="BH66" s="8"/>
      <c r="BI66" s="11"/>
      <c r="BJ66" s="8"/>
      <c r="BK66" s="8"/>
      <c r="BM66" s="77"/>
      <c r="BN66" s="77"/>
      <c r="BO66" s="76"/>
      <c r="BP66" s="77"/>
      <c r="BQ66" s="77"/>
      <c r="BR66" s="65"/>
      <c r="BS66" s="8"/>
      <c r="BT66" s="8"/>
      <c r="BU66" s="11"/>
      <c r="BV66" s="8"/>
      <c r="BW66" s="8"/>
      <c r="BY66" s="77"/>
      <c r="BZ66" s="77"/>
      <c r="CA66" s="76"/>
      <c r="CB66" s="77"/>
      <c r="CC66" s="77"/>
      <c r="CD66" s="65"/>
      <c r="CE66" s="51"/>
      <c r="CF66" s="51"/>
      <c r="CG66" s="105"/>
      <c r="CH66" s="51"/>
      <c r="CI66" s="51"/>
    </row>
    <row r="67" spans="2:87" ht="15.75">
      <c r="B67" s="43"/>
      <c r="C67" s="18"/>
      <c r="I67" s="17" t="s">
        <v>15</v>
      </c>
      <c r="K67" s="20">
        <v>0</v>
      </c>
      <c r="L67" s="25">
        <f>SUM(L60:L66)</f>
        <v>5020000</v>
      </c>
      <c r="M67" s="29"/>
      <c r="N67" s="23"/>
      <c r="O67" s="25">
        <f>SUM(O60:O66)</f>
        <v>0</v>
      </c>
      <c r="P67" s="11"/>
      <c r="Q67" s="25">
        <v>0</v>
      </c>
      <c r="R67" s="25">
        <f>SUM(R60:R66)</f>
        <v>2070488.78</v>
      </c>
      <c r="S67" s="11"/>
      <c r="T67" s="11"/>
      <c r="U67" s="25">
        <f>SUM(U60:U66)</f>
        <v>0</v>
      </c>
      <c r="W67" s="25"/>
      <c r="X67" s="25">
        <f>SUM(X60:X66)</f>
        <v>250000</v>
      </c>
      <c r="Y67" s="11"/>
      <c r="Z67" s="25"/>
      <c r="AA67" s="25">
        <f>SUM(AA60:AA66)</f>
        <v>116226.38999999998</v>
      </c>
      <c r="AC67" s="81"/>
      <c r="AD67" s="81">
        <f>SUM(AD60:AD66)</f>
        <v>255000</v>
      </c>
      <c r="AE67" s="76"/>
      <c r="AF67" s="81"/>
      <c r="AG67" s="81">
        <f>SUM(AG60:AG66)</f>
        <v>114629.99999999999</v>
      </c>
      <c r="AH67" s="65"/>
      <c r="AI67" s="25"/>
      <c r="AJ67" s="25">
        <f>SUM(AJ60:AJ66)</f>
        <v>265000</v>
      </c>
      <c r="AK67" s="11"/>
      <c r="AL67" s="25"/>
      <c r="AM67" s="25">
        <f>SUM(AM60:AM66)</f>
        <v>104700</v>
      </c>
      <c r="AO67" s="81"/>
      <c r="AP67" s="81">
        <f>SUM(AP60:AP66)</f>
        <v>275000</v>
      </c>
      <c r="AQ67" s="76"/>
      <c r="AR67" s="81"/>
      <c r="AS67" s="81">
        <f>SUM(AS60:AS66)</f>
        <v>94100</v>
      </c>
      <c r="AT67" s="65"/>
      <c r="AU67" s="25"/>
      <c r="AV67" s="25">
        <f>SUM(AV60:AV66)</f>
        <v>285000</v>
      </c>
      <c r="AW67" s="11"/>
      <c r="AX67" s="25"/>
      <c r="AY67" s="25">
        <f>SUM(AY60:AY66)</f>
        <v>83100</v>
      </c>
      <c r="BA67" s="81"/>
      <c r="BB67" s="81">
        <f>SUM(BB60:BB66)</f>
        <v>295000</v>
      </c>
      <c r="BC67" s="76"/>
      <c r="BD67" s="81"/>
      <c r="BE67" s="81">
        <f>SUM(BE60:BE66)</f>
        <v>71700</v>
      </c>
      <c r="BF67" s="65"/>
      <c r="BG67" s="81"/>
      <c r="BH67" s="25">
        <f>SUM(BH60:BH66)</f>
        <v>310000</v>
      </c>
      <c r="BI67" s="11"/>
      <c r="BJ67" s="25"/>
      <c r="BK67" s="25">
        <f>SUM(BK60:BK66)</f>
        <v>59900</v>
      </c>
      <c r="BM67" s="81"/>
      <c r="BN67" s="81">
        <f>SUM(BN60:BN66)</f>
        <v>320000</v>
      </c>
      <c r="BO67" s="76"/>
      <c r="BP67" s="81"/>
      <c r="BQ67" s="81">
        <f>SUM(BQ60:BQ66)</f>
        <v>47499.999999999993</v>
      </c>
      <c r="BR67" s="65"/>
      <c r="BS67" s="25"/>
      <c r="BT67" s="25">
        <f>SUM(BT60:BT66)</f>
        <v>335000</v>
      </c>
      <c r="BU67" s="11"/>
      <c r="BV67" s="25"/>
      <c r="BW67" s="25">
        <f>SUM(BW60:BW66)</f>
        <v>34700.000000000007</v>
      </c>
      <c r="BY67" s="81"/>
      <c r="BZ67" s="81">
        <f>SUM(BZ60:BZ66)</f>
        <v>339751</v>
      </c>
      <c r="CA67" s="76"/>
      <c r="CB67" s="81"/>
      <c r="CC67" s="81">
        <f>SUM(CC60:CC66)</f>
        <v>28166.240000000005</v>
      </c>
      <c r="CD67" s="65"/>
      <c r="CE67" s="7"/>
      <c r="CF67" s="7">
        <f>SUM(CF60:CF66)</f>
        <v>340000</v>
      </c>
      <c r="CG67" s="105"/>
      <c r="CH67" s="7"/>
      <c r="CI67" s="7">
        <f>SUM(CI60:CI66)</f>
        <v>28000</v>
      </c>
    </row>
    <row r="68" spans="2:87">
      <c r="B68" s="43"/>
      <c r="C68" s="18"/>
      <c r="AA68" s="17"/>
      <c r="AC68" s="65"/>
      <c r="AD68" s="65"/>
      <c r="AE68" s="65"/>
      <c r="AF68" s="65"/>
      <c r="AG68" s="65"/>
      <c r="AH68" s="65"/>
      <c r="AO68" s="65"/>
      <c r="AP68" s="65"/>
      <c r="AQ68" s="65"/>
      <c r="AR68" s="65"/>
      <c r="AS68" s="65"/>
      <c r="AT68" s="65"/>
      <c r="BA68" s="65"/>
      <c r="BB68" s="65"/>
      <c r="BC68" s="65"/>
      <c r="BD68" s="65"/>
      <c r="BE68" s="65"/>
      <c r="BF68" s="65"/>
      <c r="BG68" s="65"/>
      <c r="BM68" s="65"/>
      <c r="BN68" s="65"/>
      <c r="BO68" s="65"/>
      <c r="BP68" s="65"/>
      <c r="BQ68" s="65"/>
      <c r="BR68" s="65"/>
      <c r="BY68" s="65"/>
      <c r="BZ68" s="65"/>
      <c r="CA68" s="65"/>
      <c r="CB68" s="65"/>
      <c r="CC68" s="65"/>
      <c r="CD68" s="65"/>
    </row>
    <row r="69" spans="2:87">
      <c r="B69" s="43"/>
      <c r="C69" s="18"/>
      <c r="AA69" s="17"/>
      <c r="AC69" s="65"/>
      <c r="AD69" s="65"/>
      <c r="AE69" s="65"/>
      <c r="AF69" s="65"/>
      <c r="AG69" s="65"/>
      <c r="AH69" s="65"/>
      <c r="AO69" s="65"/>
      <c r="AP69" s="65"/>
      <c r="AQ69" s="65"/>
      <c r="AR69" s="65"/>
      <c r="AS69" s="65"/>
      <c r="AT69" s="65"/>
      <c r="BA69" s="65"/>
      <c r="BB69" s="65"/>
      <c r="BC69" s="65"/>
      <c r="BD69" s="65"/>
      <c r="BE69" s="65"/>
      <c r="BF69" s="65"/>
      <c r="BG69" s="65"/>
      <c r="BM69" s="65"/>
      <c r="BN69" s="65"/>
      <c r="BO69" s="65"/>
      <c r="BP69" s="65"/>
      <c r="BQ69" s="65"/>
      <c r="BR69" s="65"/>
      <c r="BY69" s="65"/>
      <c r="BZ69" s="65"/>
      <c r="CA69" s="65"/>
      <c r="CB69" s="65"/>
      <c r="CC69" s="65"/>
      <c r="CD69" s="65"/>
    </row>
    <row r="70" spans="2:87">
      <c r="B70" s="43"/>
      <c r="C70" s="18"/>
      <c r="E70" s="17" t="s">
        <v>24</v>
      </c>
      <c r="AA70" s="17"/>
      <c r="AC70" s="65"/>
      <c r="AD70" s="65"/>
      <c r="AE70" s="65"/>
      <c r="AF70" s="65"/>
      <c r="AG70" s="65"/>
      <c r="AH70" s="65"/>
      <c r="AO70" s="65"/>
      <c r="AP70" s="65"/>
      <c r="AQ70" s="65"/>
      <c r="AR70" s="65"/>
      <c r="AS70" s="65"/>
      <c r="AT70" s="65"/>
      <c r="BA70" s="65"/>
      <c r="BB70" s="65"/>
      <c r="BC70" s="65"/>
      <c r="BD70" s="65"/>
      <c r="BE70" s="65"/>
      <c r="BF70" s="65"/>
      <c r="BG70" s="65"/>
      <c r="BM70" s="65"/>
      <c r="BN70" s="65"/>
      <c r="BO70" s="65"/>
      <c r="BP70" s="65"/>
      <c r="BQ70" s="65"/>
      <c r="BR70" s="65"/>
      <c r="BY70" s="65"/>
      <c r="BZ70" s="65"/>
      <c r="CA70" s="65"/>
      <c r="CB70" s="65"/>
      <c r="CC70" s="65"/>
      <c r="CD70" s="65"/>
    </row>
    <row r="71" spans="2:87" s="29" customFormat="1" ht="16.5" thickBot="1">
      <c r="B71" s="45"/>
      <c r="C71" s="46"/>
      <c r="G71" s="60"/>
      <c r="I71" s="29" t="s">
        <v>15</v>
      </c>
      <c r="K71" s="52">
        <v>0</v>
      </c>
      <c r="L71" s="53">
        <f>SUMIF($I$9:$I$70,$I$71,L9:L70)</f>
        <v>49810182</v>
      </c>
      <c r="N71" s="54" t="s">
        <v>12</v>
      </c>
      <c r="O71" s="53">
        <f>SUMIF($I$9:$I$70,$I$71,O9:O70)</f>
        <v>4495181.2699999996</v>
      </c>
      <c r="P71" s="13"/>
      <c r="Q71" s="54">
        <v>0</v>
      </c>
      <c r="R71" s="53">
        <f>SUMIF($I$9:$I$70,$I$71,R9:R70)</f>
        <v>8435173.3000000007</v>
      </c>
      <c r="S71" s="11"/>
      <c r="T71" s="11"/>
      <c r="U71" s="53">
        <f>SUMIF($I$9:$I$70,$I$71,U9:U70)</f>
        <v>0</v>
      </c>
      <c r="W71" s="54" t="s">
        <v>12</v>
      </c>
      <c r="X71" s="53">
        <f>SUMIF($I$9:$I$70,$I$71,X9:X70)</f>
        <v>2840000</v>
      </c>
      <c r="Y71" s="13"/>
      <c r="Z71" s="54" t="s">
        <v>12</v>
      </c>
      <c r="AA71" s="53">
        <f>SUMIF($I$9:$I$70,$I$71,AA9:AA70)</f>
        <v>1279663.9099999999</v>
      </c>
      <c r="AB71" s="8"/>
      <c r="AC71" s="85" t="s">
        <v>12</v>
      </c>
      <c r="AD71" s="86">
        <f>SUMIF($I$9:$I$70,$I$71,AD9:AD70)</f>
        <v>2850000</v>
      </c>
      <c r="AE71" s="82"/>
      <c r="AF71" s="85" t="s">
        <v>12</v>
      </c>
      <c r="AG71" s="86">
        <f>SUMIF($I$9:$I$70,$I$71,AG9:AG70)</f>
        <v>1187154.98</v>
      </c>
      <c r="AH71" s="88"/>
      <c r="AI71" s="54" t="s">
        <v>12</v>
      </c>
      <c r="AJ71" s="53">
        <f>SUMIF($I$9:$I$70,$I$71,AJ9:AJ70)</f>
        <v>2935000</v>
      </c>
      <c r="AK71" s="13"/>
      <c r="AL71" s="54" t="s">
        <v>12</v>
      </c>
      <c r="AM71" s="53">
        <f>SUMIF($I$9:$I$70,$I$71,AM9:AM70)</f>
        <v>1084275</v>
      </c>
      <c r="AO71" s="85" t="s">
        <v>12</v>
      </c>
      <c r="AP71" s="86">
        <f>SUMIF($I$9:$I$70,$I$71,AP9:AP70)</f>
        <v>3035000</v>
      </c>
      <c r="AQ71" s="82"/>
      <c r="AR71" s="85" t="s">
        <v>12</v>
      </c>
      <c r="AS71" s="86">
        <f>SUMIF($I$9:$I$70,$I$71,AS9:AS70)</f>
        <v>977375</v>
      </c>
      <c r="AT71" s="88"/>
      <c r="AU71" s="54" t="s">
        <v>12</v>
      </c>
      <c r="AV71" s="53">
        <f>SUMIF($I$9:$I$70,$I$71,AV9:AV70)</f>
        <v>3140000</v>
      </c>
      <c r="AW71" s="13"/>
      <c r="AX71" s="54" t="s">
        <v>12</v>
      </c>
      <c r="AY71" s="53">
        <f>SUMIF($I$9:$I$70,$I$71,AY9:AY70)</f>
        <v>866287.52</v>
      </c>
      <c r="BA71" s="85" t="s">
        <v>12</v>
      </c>
      <c r="BB71" s="86">
        <f>SUMIF($I$9:$I$70,$I$71,BB9:BB70)</f>
        <v>3280000</v>
      </c>
      <c r="BC71" s="82"/>
      <c r="BD71" s="85" t="s">
        <v>12</v>
      </c>
      <c r="BE71" s="86">
        <f>SUMIF($I$9:$I$70,$I$71,BE9:BE70)</f>
        <v>750224.98</v>
      </c>
      <c r="BF71" s="88"/>
      <c r="BG71" s="85" t="s">
        <v>12</v>
      </c>
      <c r="BH71" s="53">
        <f>SUMIF($I$9:$I$70,$I$71,BH9:BH70)</f>
        <v>3400000</v>
      </c>
      <c r="BI71" s="13"/>
      <c r="BJ71" s="54" t="s">
        <v>12</v>
      </c>
      <c r="BK71" s="53">
        <f>SUMIF($I$9:$I$70,$I$71,BK9:BK70)</f>
        <v>635899.98</v>
      </c>
      <c r="BM71" s="85" t="s">
        <v>12</v>
      </c>
      <c r="BN71" s="86">
        <f>SUMIF($I$9:$I$70,$I$71,BN9:BN70)</f>
        <v>3410000</v>
      </c>
      <c r="BO71" s="82"/>
      <c r="BP71" s="85" t="s">
        <v>12</v>
      </c>
      <c r="BQ71" s="86">
        <f>SUMIF($I$9:$I$70,$I$71,BQ9:BQ70)</f>
        <v>533075</v>
      </c>
      <c r="BR71" s="88"/>
      <c r="BS71" s="54" t="s">
        <v>12</v>
      </c>
      <c r="BT71" s="53">
        <f>SUMIF($I$9:$I$70,$I$71,BT9:BT70)</f>
        <v>3505000</v>
      </c>
      <c r="BU71" s="13"/>
      <c r="BV71" s="54" t="s">
        <v>12</v>
      </c>
      <c r="BW71" s="53">
        <f>SUMIF($I$9:$I$70,$I$71,BW9:BW70)</f>
        <v>435550</v>
      </c>
      <c r="BY71" s="85" t="s">
        <v>12</v>
      </c>
      <c r="BZ71" s="86">
        <f>SUMIF($I$9:$I$70,$I$71,BZ9:BZ70)</f>
        <v>3594751</v>
      </c>
      <c r="CA71" s="82"/>
      <c r="CB71" s="85" t="s">
        <v>12</v>
      </c>
      <c r="CC71" s="86">
        <f>SUMIF($I$9:$I$70,$I$71,CC9:CC70)</f>
        <v>341916.15</v>
      </c>
      <c r="CD71" s="88"/>
      <c r="CE71" s="108" t="s">
        <v>12</v>
      </c>
      <c r="CF71" s="109">
        <f>SUMIF($I$9:$I$70,$I$71,CF9:CF70)</f>
        <v>2110000</v>
      </c>
      <c r="CG71" s="107"/>
      <c r="CH71" s="108" t="s">
        <v>12</v>
      </c>
      <c r="CI71" s="109">
        <f>SUMIF($I$9:$I$70,$I$71,CI9:CI70)</f>
        <v>275606.25</v>
      </c>
    </row>
    <row r="72" spans="2:87" ht="15.75" thickTop="1">
      <c r="B72" s="43"/>
      <c r="O72" s="8"/>
      <c r="R72" s="8"/>
      <c r="S72" s="8"/>
      <c r="T72" s="8"/>
      <c r="U72" s="8"/>
      <c r="X72" s="8"/>
      <c r="AC72" s="65"/>
      <c r="AD72" s="77"/>
      <c r="AE72" s="65"/>
      <c r="AF72" s="65"/>
      <c r="AG72" s="77"/>
      <c r="AH72" s="65"/>
      <c r="AJ72" s="8"/>
      <c r="AM72" s="8"/>
      <c r="AO72" s="65"/>
      <c r="AP72" s="77"/>
      <c r="AQ72" s="65"/>
      <c r="AR72" s="65"/>
      <c r="AS72" s="77"/>
      <c r="AT72" s="65"/>
      <c r="AV72" s="8"/>
      <c r="AY72" s="8"/>
      <c r="BA72" s="65"/>
      <c r="BB72" s="77"/>
      <c r="BC72" s="65"/>
      <c r="BD72" s="65"/>
      <c r="BE72" s="77"/>
      <c r="BF72" s="65"/>
      <c r="BG72" s="65"/>
      <c r="BH72" s="8"/>
      <c r="BK72" s="8"/>
      <c r="BM72" s="65"/>
      <c r="BN72" s="77"/>
      <c r="BO72" s="65"/>
      <c r="BP72" s="65"/>
      <c r="BQ72" s="77"/>
      <c r="BR72" s="65"/>
      <c r="BT72" s="8"/>
      <c r="BW72" s="8"/>
      <c r="BY72" s="65"/>
      <c r="BZ72" s="77"/>
      <c r="CA72" s="65"/>
      <c r="CB72" s="65"/>
      <c r="CC72" s="77"/>
      <c r="CD72" s="65"/>
      <c r="CF72" s="51"/>
      <c r="CI72" s="51"/>
    </row>
    <row r="73" spans="2:87" ht="15.75">
      <c r="B73" s="43"/>
      <c r="E73" s="17">
        <v>0</v>
      </c>
      <c r="I73" s="17" t="s">
        <v>17</v>
      </c>
      <c r="L73" s="8">
        <f>SUMIF($I$9:$I$70,$I$73,L9:L70)</f>
        <v>27194104</v>
      </c>
      <c r="N73" s="14"/>
      <c r="O73" s="8">
        <f>SUMIF($I$9:$I$70,$I$73,O9:O70)</f>
        <v>1377287.48</v>
      </c>
      <c r="Q73" s="14"/>
      <c r="R73" s="8">
        <f>SUMIF($I$9:$I$70,$I$73,R9:R70)</f>
        <v>4016169.6999999997</v>
      </c>
      <c r="S73" s="8"/>
      <c r="T73" s="8"/>
      <c r="U73" s="8">
        <f>SUMIF($I$9:$I$70,$I$73,U9:U70)</f>
        <v>0</v>
      </c>
      <c r="W73" s="14"/>
      <c r="X73" s="8">
        <f>SUMIF($I$9:$I$70,$I$73,X9:X70)</f>
        <v>1723197</v>
      </c>
      <c r="Y73" s="29" t="s">
        <v>13</v>
      </c>
      <c r="AA73" s="8">
        <f>SUMIF($I$9:$I$70,$I$73,AA9:AA70)</f>
        <v>712194.71</v>
      </c>
      <c r="AC73" s="87"/>
      <c r="AD73" s="77">
        <f>SUMIF($I$9:$I$70,$I$73,AD9:AD70)</f>
        <v>1686691</v>
      </c>
      <c r="AE73" s="88" t="s">
        <v>13</v>
      </c>
      <c r="AF73" s="65"/>
      <c r="AG73" s="77">
        <f>SUMIF($I$9:$I$70,$I$73,AG9:AG70)</f>
        <v>656185.41999999993</v>
      </c>
      <c r="AH73" s="65"/>
      <c r="AI73" s="14"/>
      <c r="AJ73" s="8">
        <f>SUMIF($I$9:$I$70,$I$73,AJ9:AJ70)</f>
        <v>1745725</v>
      </c>
      <c r="AK73" s="29" t="s">
        <v>13</v>
      </c>
      <c r="AM73" s="8">
        <f>SUMIF($I$9:$I$70,$I$73,AM9:AM70)</f>
        <v>591007.29</v>
      </c>
      <c r="AO73" s="87"/>
      <c r="AP73" s="77">
        <f>SUMIF($I$9:$I$70,$I$73,AP9:AP70)</f>
        <v>1808403</v>
      </c>
      <c r="AQ73" s="88" t="s">
        <v>13</v>
      </c>
      <c r="AR73" s="65"/>
      <c r="AS73" s="77">
        <f>SUMIF($I$9:$I$70,$I$73,AS9:AS70)</f>
        <v>523182.68000000005</v>
      </c>
      <c r="AT73" s="65"/>
      <c r="AU73" s="14"/>
      <c r="AV73" s="8">
        <f>SUMIF($I$9:$I$70,$I$73,AV9:AV70)</f>
        <v>1875917</v>
      </c>
      <c r="AW73" s="29" t="s">
        <v>13</v>
      </c>
      <c r="AY73" s="8">
        <f>SUMIF($I$9:$I$70,$I$73,AY9:AY70)</f>
        <v>452561.99000000005</v>
      </c>
      <c r="BA73" s="87"/>
      <c r="BB73" s="77">
        <f>SUMIF($I$9:$I$70,$I$73,BB9:BB70)</f>
        <v>1961628</v>
      </c>
      <c r="BC73" s="88" t="s">
        <v>13</v>
      </c>
      <c r="BD73" s="65"/>
      <c r="BE73" s="77">
        <f>SUMIF($I$9:$I$70,$I$73,BE9:BE70)</f>
        <v>378570.99</v>
      </c>
      <c r="BF73" s="65"/>
      <c r="BG73" s="87"/>
      <c r="BH73" s="8">
        <f>SUMIF($I$9:$I$70,$I$73,BH9:BH70)</f>
        <v>2040207</v>
      </c>
      <c r="BI73" s="29" t="s">
        <v>13</v>
      </c>
      <c r="BK73" s="8">
        <f>SUMIF($I$9:$I$70,$I$73,BK9:BK70)</f>
        <v>306434.23</v>
      </c>
      <c r="BM73" s="87"/>
      <c r="BN73" s="77">
        <f>SUMIF($I$9:$I$70,$I$73,BN9:BN70)</f>
        <v>2035316</v>
      </c>
      <c r="BO73" s="88" t="s">
        <v>13</v>
      </c>
      <c r="BP73" s="65"/>
      <c r="BQ73" s="77">
        <f>SUMIF($I$9:$I$70,$I$73,BQ9:BQ70)</f>
        <v>243341.52000000002</v>
      </c>
      <c r="BR73" s="65"/>
      <c r="BS73" s="14"/>
      <c r="BT73" s="8">
        <f>SUMIF($I$9:$I$70,$I$73,BT9:BT70)</f>
        <v>2091317</v>
      </c>
      <c r="BU73" s="29" t="s">
        <v>13</v>
      </c>
      <c r="BW73" s="8">
        <f>SUMIF($I$9:$I$70,$I$73,BW9:BW70)</f>
        <v>184943.97</v>
      </c>
      <c r="BY73" s="87"/>
      <c r="BZ73" s="77">
        <f>SUMIF($I$9:$I$70,$I$73,BZ9:BZ70)</f>
        <v>2141620</v>
      </c>
      <c r="CA73" s="88" t="s">
        <v>13</v>
      </c>
      <c r="CB73" s="65"/>
      <c r="CC73" s="77">
        <f>SUMIF($I$9:$I$70,$I$73,CC9:CC70)</f>
        <v>131146.78</v>
      </c>
      <c r="CD73" s="65"/>
      <c r="CE73" s="110"/>
      <c r="CF73" s="51">
        <f>SUMIF($I$9:$I$70,$I$73,CF9:CF70)</f>
        <v>987333</v>
      </c>
      <c r="CG73" s="50" t="s">
        <v>13</v>
      </c>
      <c r="CI73" s="51">
        <f>SUMIF($I$9:$I$70,$I$73,CI9:CI70)</f>
        <v>100320.80000000002</v>
      </c>
    </row>
    <row r="74" spans="2:87" ht="15.75">
      <c r="B74" s="43"/>
      <c r="I74" s="17" t="s">
        <v>20</v>
      </c>
      <c r="L74" s="8">
        <f>SUMIF($I$10:$I$71,$I$74,L10:L71)</f>
        <v>5121209</v>
      </c>
      <c r="N74" s="14"/>
      <c r="O74" s="8">
        <f>SUMIF($I$9:$I$70,$I$74,O9:O70)</f>
        <v>588677.12</v>
      </c>
      <c r="Q74" s="14"/>
      <c r="R74" s="8">
        <f>SUMIF($I$9:$I$70,$I$74,R9:R70)</f>
        <v>2164507.6</v>
      </c>
      <c r="S74" s="8"/>
      <c r="T74" s="8"/>
      <c r="U74" s="8">
        <f>SUMIF($I$9:$I$70,$I$74,U9:U70)</f>
        <v>0</v>
      </c>
      <c r="W74" s="14"/>
      <c r="X74" s="8">
        <f>SUMIF($I$9:$I$70,$I$74,X9:X70)</f>
        <v>222317</v>
      </c>
      <c r="Y74" s="29"/>
      <c r="AA74" s="8">
        <f>SUMIF($I$9:$I$70,$I$74,AA9:AA70)</f>
        <v>107120.88999999998</v>
      </c>
      <c r="AC74" s="87"/>
      <c r="AD74" s="77">
        <f>SUMIF($I$9:$I$70,$I$74,AD9:AD70)</f>
        <v>235728</v>
      </c>
      <c r="AE74" s="88"/>
      <c r="AF74" s="65"/>
      <c r="AG74" s="77">
        <f>SUMIF($I$9:$I$70,$I$74,AG9:AG70)</f>
        <v>101316.35999999999</v>
      </c>
      <c r="AH74" s="65"/>
      <c r="AI74" s="14"/>
      <c r="AJ74" s="8">
        <f>SUMIF($I$9:$I$70,$I$74,AJ9:AJ70)</f>
        <v>234008</v>
      </c>
      <c r="AK74" s="29"/>
      <c r="AM74" s="8">
        <f>SUMIF($I$9:$I$70,$I$74,AM9:AM70)</f>
        <v>95439.280000000013</v>
      </c>
      <c r="AO74" s="87"/>
      <c r="AP74" s="77">
        <f>SUMIF($I$9:$I$70,$I$74,AP9:AP70)</f>
        <v>240055</v>
      </c>
      <c r="AQ74" s="88"/>
      <c r="AR74" s="65"/>
      <c r="AS74" s="77">
        <f>SUMIF($I$9:$I$70,$I$74,AS9:AS70)</f>
        <v>89242.110000000015</v>
      </c>
      <c r="AT74" s="65"/>
      <c r="AU74" s="14"/>
      <c r="AV74" s="8">
        <f>SUMIF($I$9:$I$70,$I$74,AV9:AV70)</f>
        <v>243278</v>
      </c>
      <c r="AW74" s="29"/>
      <c r="AY74" s="8">
        <f>SUMIF($I$9:$I$70,$I$74,AY9:AY70)</f>
        <v>82894.44</v>
      </c>
      <c r="BA74" s="87"/>
      <c r="BB74" s="77">
        <f>SUMIF($I$9:$I$70,$I$74,BB9:BB70)</f>
        <v>254932</v>
      </c>
      <c r="BC74" s="88"/>
      <c r="BD74" s="65"/>
      <c r="BE74" s="77">
        <f>SUMIF($I$9:$I$70,$I$74,BE9:BE70)</f>
        <v>76336.14</v>
      </c>
      <c r="BF74" s="65"/>
      <c r="BG74" s="87"/>
      <c r="BH74" s="8">
        <f>SUMIF($I$9:$I$70,$I$74,BH9:BH70)</f>
        <v>261547</v>
      </c>
      <c r="BI74" s="29"/>
      <c r="BK74" s="8">
        <f>SUMIF($I$9:$I$70,$I$74,BK9:BK70)</f>
        <v>69662.979999999981</v>
      </c>
      <c r="BM74" s="87"/>
      <c r="BN74" s="77">
        <f>SUMIF($I$9:$I$70,$I$74,BN9:BN70)</f>
        <v>242281</v>
      </c>
      <c r="BO74" s="88"/>
      <c r="BP74" s="65"/>
      <c r="BQ74" s="77">
        <f>SUMIF($I$9:$I$70,$I$74,BQ9:BQ70)</f>
        <v>63565.179999999993</v>
      </c>
      <c r="BR74" s="65"/>
      <c r="BS74" s="14"/>
      <c r="BT74" s="8">
        <f>SUMIF($I$9:$I$70,$I$74,BT9:BT70)</f>
        <v>248187</v>
      </c>
      <c r="BU74" s="29"/>
      <c r="BW74" s="8">
        <f>SUMIF($I$9:$I$70,$I$74,BW9:BW70)</f>
        <v>57791.570000000007</v>
      </c>
      <c r="BY74" s="87"/>
      <c r="BZ74" s="77">
        <f>SUMIF($I$9:$I$70,$I$74,BZ9:BZ70)</f>
        <v>252066</v>
      </c>
      <c r="CA74" s="88"/>
      <c r="CB74" s="65"/>
      <c r="CC74" s="77">
        <f>SUMIF($I$9:$I$70,$I$74,CC9:CC70)</f>
        <v>52364.280000000006</v>
      </c>
      <c r="CD74" s="65"/>
      <c r="CE74" s="110"/>
      <c r="CF74" s="51">
        <f>SUMIF($I$9:$I$70,$I$74,CF9:CF70)</f>
        <v>217895</v>
      </c>
      <c r="CG74" s="50"/>
      <c r="CI74" s="51">
        <f>SUMIF($I$9:$I$70,$I$74,CI9:CI70)</f>
        <v>47350.119999999995</v>
      </c>
    </row>
    <row r="75" spans="2:87" ht="15.75">
      <c r="B75" s="43"/>
      <c r="C75" s="18"/>
      <c r="I75" s="17" t="s">
        <v>16</v>
      </c>
      <c r="K75" s="20"/>
      <c r="L75" s="21">
        <f>SUMIF($I$10:$I$71,$I$75,L10:L71)</f>
        <v>7519869</v>
      </c>
      <c r="N75" s="22"/>
      <c r="O75" s="21">
        <f>SUMIF($I$9:$I$70,$I$75,O9:O70)</f>
        <v>212991.67</v>
      </c>
      <c r="Q75" s="22"/>
      <c r="R75" s="21">
        <f>SUMIF($I$9:$I$70,$I$75,R9:R70)</f>
        <v>2254496</v>
      </c>
      <c r="S75" s="8"/>
      <c r="T75" s="8"/>
      <c r="U75" s="21">
        <f>SUMIF($I$9:$I$70,$I$75,U9:U70)</f>
        <v>0</v>
      </c>
      <c r="W75" s="55"/>
      <c r="X75" s="21">
        <f>SUMIF($I$9:$I$70,$I$75,X9:X70)</f>
        <v>354486</v>
      </c>
      <c r="Y75" s="29" t="s">
        <v>13</v>
      </c>
      <c r="AA75" s="21">
        <f>SUMIF($I$9:$I$70,$I$75,AA9:AA70)</f>
        <v>212848.31</v>
      </c>
      <c r="AC75" s="89"/>
      <c r="AD75" s="79">
        <f>SUMIF($I$9:$I$70,$I$75,AD9:AD70)</f>
        <v>367581</v>
      </c>
      <c r="AE75" s="88" t="s">
        <v>13</v>
      </c>
      <c r="AF75" s="65"/>
      <c r="AG75" s="79">
        <f>SUMIF($I$9:$I$70,$I$75,AG9:AG70)</f>
        <v>198653.19999999998</v>
      </c>
      <c r="AH75" s="65"/>
      <c r="AI75" s="55"/>
      <c r="AJ75" s="21">
        <f>SUMIF($I$9:$I$70,$I$75,AJ9:AJ70)</f>
        <v>380267</v>
      </c>
      <c r="AK75" s="29" t="s">
        <v>13</v>
      </c>
      <c r="AM75" s="21">
        <f>SUMIF($I$9:$I$70,$I$75,AM9:AM70)</f>
        <v>183853.43</v>
      </c>
      <c r="AO75" s="89"/>
      <c r="AP75" s="79">
        <f>SUMIF($I$9:$I$70,$I$75,AP9:AP70)</f>
        <v>396542</v>
      </c>
      <c r="AQ75" s="88" t="s">
        <v>13</v>
      </c>
      <c r="AR75" s="65"/>
      <c r="AS75" s="79">
        <f>SUMIF($I$9:$I$70,$I$75,AS9:AS70)</f>
        <v>168450.21</v>
      </c>
      <c r="AT75" s="65"/>
      <c r="AU75" s="55"/>
      <c r="AV75" s="21">
        <f>SUMIF($I$9:$I$70,$I$75,AV9:AV70)</f>
        <v>410805</v>
      </c>
      <c r="AW75" s="29" t="s">
        <v>13</v>
      </c>
      <c r="AY75" s="21">
        <f>SUMIF($I$9:$I$70,$I$75,AY9:AY70)</f>
        <v>152331.09</v>
      </c>
      <c r="BA75" s="89"/>
      <c r="BB75" s="79">
        <f>SUMIF($I$9:$I$70,$I$75,BB9:BB70)</f>
        <v>433440</v>
      </c>
      <c r="BC75" s="88" t="s">
        <v>13</v>
      </c>
      <c r="BD75" s="65"/>
      <c r="BE75" s="79">
        <f>SUMIF($I$9:$I$70,$I$75,BE9:BE70)</f>
        <v>135417.84999999998</v>
      </c>
      <c r="BF75" s="65"/>
      <c r="BG75" s="89"/>
      <c r="BH75" s="21">
        <f>SUMIF($I$9:$I$70,$I$75,BH9:BH70)</f>
        <v>448246</v>
      </c>
      <c r="BI75" s="29" t="s">
        <v>13</v>
      </c>
      <c r="BK75" s="21">
        <f>SUMIF($I$9:$I$70,$I$75,BK9:BK70)</f>
        <v>119102.77000000002</v>
      </c>
      <c r="BM75" s="89"/>
      <c r="BN75" s="79">
        <f>SUMIF($I$9:$I$70,$I$75,BN9:BN70)</f>
        <v>462403</v>
      </c>
      <c r="BO75" s="88" t="s">
        <v>13</v>
      </c>
      <c r="BP75" s="65"/>
      <c r="BQ75" s="79">
        <f>SUMIF($I$9:$I$70,$I$75,BQ9:BQ70)</f>
        <v>105268.29999999999</v>
      </c>
      <c r="BR75" s="65"/>
      <c r="BS75" s="55"/>
      <c r="BT75" s="21">
        <f>SUMIF($I$9:$I$70,$I$75,BT9:BT70)</f>
        <v>475496</v>
      </c>
      <c r="BU75" s="29" t="s">
        <v>13</v>
      </c>
      <c r="BW75" s="21">
        <f>SUMIF($I$9:$I$70,$I$75,BW9:BW70)</f>
        <v>92314.459999999992</v>
      </c>
      <c r="BY75" s="89"/>
      <c r="BZ75" s="79">
        <f>SUMIF($I$9:$I$70,$I$75,BZ9:BZ70)</f>
        <v>486065</v>
      </c>
      <c r="CA75" s="88" t="s">
        <v>13</v>
      </c>
      <c r="CB75" s="65"/>
      <c r="CC75" s="79">
        <f>SUMIF($I$9:$I$70,$I$75,CC9:CC70)</f>
        <v>78980.09</v>
      </c>
      <c r="CD75" s="65"/>
      <c r="CE75" s="111"/>
      <c r="CF75" s="5">
        <f>SUMIF($I$9:$I$70,$I$75,CF9:CF70)</f>
        <v>164772</v>
      </c>
      <c r="CG75" s="50" t="s">
        <v>13</v>
      </c>
      <c r="CI75" s="5">
        <f>SUMIF($I$9:$I$70,$I$75,CI9:CI70)</f>
        <v>70335.33</v>
      </c>
    </row>
    <row r="76" spans="2:87">
      <c r="C76" s="18"/>
      <c r="N76" s="14"/>
      <c r="O76" s="8"/>
      <c r="P76" s="14"/>
      <c r="Q76" s="14"/>
      <c r="R76" s="8"/>
      <c r="S76" s="8"/>
      <c r="T76" s="8"/>
      <c r="U76" s="8"/>
      <c r="W76" s="14"/>
      <c r="X76" s="8"/>
      <c r="AC76" s="87"/>
      <c r="AD76" s="77"/>
      <c r="AE76" s="65"/>
      <c r="AF76" s="65"/>
      <c r="AG76" s="77"/>
      <c r="AH76" s="65"/>
      <c r="AI76" s="14"/>
      <c r="AJ76" s="8"/>
      <c r="AM76" s="8"/>
      <c r="AO76" s="87"/>
      <c r="AP76" s="77"/>
      <c r="AQ76" s="65"/>
      <c r="AR76" s="65"/>
      <c r="AS76" s="77"/>
      <c r="AT76" s="65"/>
      <c r="AU76" s="14"/>
      <c r="AV76" s="8"/>
      <c r="AY76" s="8"/>
      <c r="BA76" s="87"/>
      <c r="BB76" s="77"/>
      <c r="BC76" s="65"/>
      <c r="BD76" s="65"/>
      <c r="BE76" s="77"/>
      <c r="BF76" s="65"/>
      <c r="BG76" s="87"/>
      <c r="BH76" s="8"/>
      <c r="BK76" s="8"/>
      <c r="BM76" s="87"/>
      <c r="BN76" s="77"/>
      <c r="BO76" s="65"/>
      <c r="BP76" s="65"/>
      <c r="BQ76" s="77"/>
      <c r="BR76" s="65"/>
      <c r="BS76" s="14"/>
      <c r="BT76" s="8"/>
      <c r="BW76" s="8"/>
      <c r="BY76" s="87"/>
      <c r="BZ76" s="77"/>
      <c r="CA76" s="65"/>
      <c r="CB76" s="65"/>
      <c r="CC76" s="77"/>
      <c r="CD76" s="65"/>
      <c r="CE76" s="110"/>
      <c r="CF76" s="51"/>
      <c r="CI76" s="51"/>
    </row>
    <row r="77" spans="2:87" ht="15.75" thickBot="1">
      <c r="C77" s="18"/>
      <c r="K77" s="20"/>
      <c r="L77" s="21">
        <f>SUM(L73:L76)</f>
        <v>39835182</v>
      </c>
      <c r="N77" s="22"/>
      <c r="O77" s="21">
        <f>SUM(O73:O76)</f>
        <v>2178956.27</v>
      </c>
      <c r="P77" s="14"/>
      <c r="Q77" s="22"/>
      <c r="R77" s="21">
        <f>SUM(R73:R76)</f>
        <v>8435173.3000000007</v>
      </c>
      <c r="S77" s="8"/>
      <c r="T77" s="8"/>
      <c r="U77" s="21">
        <f>SUM(U73:U76)</f>
        <v>0</v>
      </c>
      <c r="W77" s="56" t="s">
        <v>12</v>
      </c>
      <c r="X77" s="21">
        <f>SUM(X73:X76)</f>
        <v>2300000</v>
      </c>
      <c r="AA77" s="21">
        <f>SUM(AA73:AA76)</f>
        <v>1032163.9099999999</v>
      </c>
      <c r="AC77" s="90" t="s">
        <v>12</v>
      </c>
      <c r="AD77" s="79">
        <f>SUM(AD73:AD76)</f>
        <v>2290000</v>
      </c>
      <c r="AE77" s="65"/>
      <c r="AF77" s="65"/>
      <c r="AG77" s="79">
        <f>SUM(AG73:AG76)</f>
        <v>956154.97999999986</v>
      </c>
      <c r="AH77" s="65"/>
      <c r="AI77" s="56" t="s">
        <v>12</v>
      </c>
      <c r="AJ77" s="21">
        <f>SUM(AJ73:AJ76)</f>
        <v>2360000</v>
      </c>
      <c r="AM77" s="21">
        <f>SUM(AM73:AM76)</f>
        <v>870300</v>
      </c>
      <c r="AO77" s="90" t="s">
        <v>12</v>
      </c>
      <c r="AP77" s="79">
        <f>SUM(AP73:AP76)</f>
        <v>2445000</v>
      </c>
      <c r="AQ77" s="65"/>
      <c r="AR77" s="65"/>
      <c r="AS77" s="79">
        <f>SUM(AS73:AS76)</f>
        <v>780875</v>
      </c>
      <c r="AT77" s="65"/>
      <c r="AU77" s="56" t="s">
        <v>12</v>
      </c>
      <c r="AV77" s="21">
        <f>SUM(AV73:AV76)</f>
        <v>2530000</v>
      </c>
      <c r="AY77" s="21">
        <f>SUM(AY73:AY76)</f>
        <v>687787.52000000002</v>
      </c>
      <c r="BA77" s="90" t="s">
        <v>12</v>
      </c>
      <c r="BB77" s="79">
        <f>SUM(BB73:BB76)</f>
        <v>2650000</v>
      </c>
      <c r="BC77" s="65"/>
      <c r="BD77" s="65"/>
      <c r="BE77" s="79">
        <f>SUM(BE73:BE76)</f>
        <v>590324.98</v>
      </c>
      <c r="BF77" s="65"/>
      <c r="BG77" s="90" t="s">
        <v>12</v>
      </c>
      <c r="BH77" s="21">
        <f>SUM(BH73:BH76)</f>
        <v>2750000</v>
      </c>
      <c r="BK77" s="21">
        <f>SUM(BK73:BK76)</f>
        <v>495199.98</v>
      </c>
      <c r="BM77" s="90" t="s">
        <v>12</v>
      </c>
      <c r="BN77" s="79">
        <f>SUM(BN73:BN76)</f>
        <v>2740000</v>
      </c>
      <c r="BO77" s="65"/>
      <c r="BP77" s="65"/>
      <c r="BQ77" s="79">
        <f>SUM(BQ73:BQ76)</f>
        <v>412175</v>
      </c>
      <c r="BR77" s="65"/>
      <c r="BS77" s="56" t="s">
        <v>12</v>
      </c>
      <c r="BT77" s="21">
        <f>SUM(BT73:BT76)</f>
        <v>2815000</v>
      </c>
      <c r="BW77" s="21">
        <f>SUM(BW73:BW76)</f>
        <v>335050</v>
      </c>
      <c r="BY77" s="90" t="s">
        <v>12</v>
      </c>
      <c r="BZ77" s="79">
        <f>SUM(BZ73:BZ76)</f>
        <v>2879751</v>
      </c>
      <c r="CA77" s="65"/>
      <c r="CB77" s="65"/>
      <c r="CC77" s="79">
        <f>SUM(CC73:CC76)</f>
        <v>262491.15000000002</v>
      </c>
      <c r="CD77" s="65"/>
      <c r="CE77" s="112" t="s">
        <v>12</v>
      </c>
      <c r="CF77" s="5">
        <f>SUM(CF73:CF76)</f>
        <v>1370000</v>
      </c>
      <c r="CI77" s="5">
        <f>SUM(CI73:CI76)</f>
        <v>218006.25</v>
      </c>
    </row>
    <row r="78" spans="2:87" ht="15.75" thickTop="1">
      <c r="C78" s="18"/>
      <c r="N78" s="14"/>
      <c r="O78" s="8"/>
      <c r="P78" s="14"/>
      <c r="Q78" s="14"/>
      <c r="R78" s="8"/>
      <c r="S78" s="8"/>
      <c r="T78" s="8"/>
      <c r="U78" s="8"/>
      <c r="W78" s="57"/>
      <c r="X78" s="8"/>
      <c r="AC78" s="91"/>
      <c r="AD78" s="77"/>
      <c r="AE78" s="65"/>
      <c r="AF78" s="65"/>
      <c r="AG78" s="77"/>
      <c r="AH78" s="65"/>
      <c r="AI78" s="57"/>
      <c r="AJ78" s="8"/>
      <c r="AM78" s="8"/>
      <c r="AO78" s="91"/>
      <c r="AP78" s="77"/>
      <c r="AQ78" s="65"/>
      <c r="AR78" s="65"/>
      <c r="AS78" s="77"/>
      <c r="AT78" s="65"/>
      <c r="AU78" s="57"/>
      <c r="AV78" s="8"/>
      <c r="AY78" s="8"/>
      <c r="BA78" s="91"/>
      <c r="BB78" s="77"/>
      <c r="BC78" s="65"/>
      <c r="BD78" s="65"/>
      <c r="BE78" s="77"/>
      <c r="BF78" s="65"/>
      <c r="BG78" s="91"/>
      <c r="BH78" s="8"/>
      <c r="BK78" s="8"/>
      <c r="BM78" s="91"/>
      <c r="BN78" s="77"/>
      <c r="BO78" s="65"/>
      <c r="BP78" s="65"/>
      <c r="BQ78" s="77"/>
      <c r="BR78" s="65"/>
      <c r="BS78" s="57"/>
      <c r="BT78" s="8"/>
      <c r="BW78" s="8"/>
      <c r="BY78" s="91"/>
      <c r="BZ78" s="77"/>
      <c r="CA78" s="65"/>
      <c r="CB78" s="65"/>
      <c r="CC78" s="77"/>
      <c r="CD78" s="65"/>
      <c r="CE78" s="113"/>
      <c r="CF78" s="51"/>
      <c r="CI78" s="51"/>
    </row>
    <row r="79" spans="2:87">
      <c r="C79" s="18"/>
      <c r="I79" s="17" t="s">
        <v>22</v>
      </c>
      <c r="K79" s="20"/>
      <c r="L79" s="21">
        <f>SUMIF($I$10:$I$71,$I$79,L10:M71)</f>
        <v>9975000</v>
      </c>
      <c r="N79" s="20"/>
      <c r="O79" s="21">
        <f>SUMIF($I$9:$I$31,$I$79,O9:O31)</f>
        <v>2316225</v>
      </c>
      <c r="Q79" s="20"/>
      <c r="R79" s="21">
        <f>SUMIF($I$9:$I$31,$I$79,R9:R31)</f>
        <v>0</v>
      </c>
      <c r="S79" s="8"/>
      <c r="T79" s="8"/>
      <c r="U79" s="21">
        <f>SUMIF($I$9:$I$31,$I$79,U9:U31)</f>
        <v>0</v>
      </c>
      <c r="W79" s="20"/>
      <c r="X79" s="21">
        <f>SUMIF($I$9:$I$31,$I$79,X9:X31)</f>
        <v>540000</v>
      </c>
      <c r="Z79" s="20"/>
      <c r="AA79" s="21">
        <f>SUMIF($I$9:$I$31,$I$79,AA9:AA31)</f>
        <v>247500</v>
      </c>
      <c r="AC79" s="92"/>
      <c r="AD79" s="79">
        <f>SUMIF($I$9:$I$31,$I$79,AD9:AD31)</f>
        <v>560000</v>
      </c>
      <c r="AE79" s="65"/>
      <c r="AF79" s="92"/>
      <c r="AG79" s="79">
        <f>SUMIF($I$9:$I$31,$I$79,AG9:AG31)</f>
        <v>231000</v>
      </c>
      <c r="AH79" s="65"/>
      <c r="AI79" s="20"/>
      <c r="AJ79" s="21">
        <f>SUMIF($I$9:$I$31,$I$79,AJ9:AJ31)</f>
        <v>575000</v>
      </c>
      <c r="AL79" s="20"/>
      <c r="AM79" s="21">
        <f>SUMIF($I$9:$I$31,$I$79,AM9:AM31)</f>
        <v>213975</v>
      </c>
      <c r="AO79" s="92"/>
      <c r="AP79" s="79">
        <f>SUMIF($I$9:$I$31,$I$79,AP9:AP31)</f>
        <v>590000</v>
      </c>
      <c r="AQ79" s="65"/>
      <c r="AR79" s="92"/>
      <c r="AS79" s="79">
        <f>SUMIF($I$9:$I$31,$I$79,AS9:AS31)</f>
        <v>196500</v>
      </c>
      <c r="AT79" s="65"/>
      <c r="AU79" s="20"/>
      <c r="AV79" s="21">
        <f>SUMIF($I$9:$I$31,$I$79,AV9:AV31)</f>
        <v>610000</v>
      </c>
      <c r="AX79" s="20"/>
      <c r="AY79" s="21">
        <f>SUMIF($I$9:$I$31,$I$79,AY9:AY31)</f>
        <v>178500</v>
      </c>
      <c r="BA79" s="92"/>
      <c r="BB79" s="79">
        <f>SUMIF($I$9:$I$31,$I$79,BB9:BB31)</f>
        <v>630000</v>
      </c>
      <c r="BC79" s="65"/>
      <c r="BD79" s="92"/>
      <c r="BE79" s="79">
        <f>SUMIF($I$9:$I$31,$I$79,BE9:BE31)</f>
        <v>159900</v>
      </c>
      <c r="BF79" s="65"/>
      <c r="BG79" s="92"/>
      <c r="BH79" s="21">
        <f>SUMIF($I$9:$I$31,$I$79,BH9:BH31)</f>
        <v>650000</v>
      </c>
      <c r="BJ79" s="20"/>
      <c r="BK79" s="21">
        <f>SUMIF($I$9:$I$31,$I$79,BK9:BK31)</f>
        <v>140700</v>
      </c>
      <c r="BM79" s="92"/>
      <c r="BN79" s="79">
        <f>SUMIF($I$9:$I$31,$I$79,BN9:BN31)</f>
        <v>670000</v>
      </c>
      <c r="BO79" s="65"/>
      <c r="BP79" s="92"/>
      <c r="BQ79" s="79">
        <f>SUMIF($I$9:$I$31,$I$79,BQ9:BQ31)</f>
        <v>120900</v>
      </c>
      <c r="BR79" s="65"/>
      <c r="BS79" s="20"/>
      <c r="BT79" s="21">
        <f>SUMIF($I$9:$I$31,$I$79,BT9:BT31)</f>
        <v>690000</v>
      </c>
      <c r="BV79" s="20"/>
      <c r="BW79" s="21">
        <f>SUMIF($I$9:$I$31,$I$79,BW9:BW31)</f>
        <v>100500</v>
      </c>
      <c r="BY79" s="92"/>
      <c r="BZ79" s="79">
        <f>SUMIF($I$9:$I$31,$I$79,BZ9:BZ31)</f>
        <v>715000</v>
      </c>
      <c r="CA79" s="65"/>
      <c r="CB79" s="92"/>
      <c r="CC79" s="79">
        <f>SUMIF($I$9:$I$31,$I$79,CC9:CC31)</f>
        <v>79425</v>
      </c>
      <c r="CD79" s="65"/>
      <c r="CE79" s="4"/>
      <c r="CF79" s="5">
        <f>SUMIF($I$9:$I$31,$I$79,CF9:CF31)</f>
        <v>740000</v>
      </c>
      <c r="CH79" s="4"/>
      <c r="CI79" s="5">
        <f>SUMIF($I$9:$I$31,$I$79,CI9:CI31)</f>
        <v>57600</v>
      </c>
    </row>
    <row r="80" spans="2:87">
      <c r="C80" s="18"/>
      <c r="O80" s="8"/>
      <c r="R80" s="8"/>
      <c r="S80" s="8"/>
      <c r="T80" s="8"/>
      <c r="U80" s="8"/>
      <c r="X80" s="8"/>
      <c r="AC80" s="65"/>
      <c r="AD80" s="77"/>
      <c r="AE80" s="65"/>
      <c r="AF80" s="65"/>
      <c r="AG80" s="77"/>
      <c r="AH80" s="65"/>
      <c r="AJ80" s="8"/>
      <c r="AM80" s="8"/>
      <c r="AO80" s="65"/>
      <c r="AP80" s="77"/>
      <c r="AQ80" s="65"/>
      <c r="AR80" s="65"/>
      <c r="AS80" s="77"/>
      <c r="AT80" s="65"/>
      <c r="AV80" s="8"/>
      <c r="AY80" s="8"/>
      <c r="BA80" s="65"/>
      <c r="BB80" s="77"/>
      <c r="BC80" s="65"/>
      <c r="BD80" s="65"/>
      <c r="BE80" s="77"/>
      <c r="BF80" s="65"/>
      <c r="BG80" s="65"/>
      <c r="BH80" s="8"/>
      <c r="BK80" s="8"/>
      <c r="BM80" s="65"/>
      <c r="BN80" s="77"/>
      <c r="BO80" s="65"/>
      <c r="BP80" s="65"/>
      <c r="BQ80" s="77"/>
      <c r="BR80" s="65"/>
      <c r="BT80" s="8"/>
      <c r="BW80" s="8"/>
      <c r="BY80" s="65"/>
      <c r="BZ80" s="77"/>
      <c r="CA80" s="65"/>
      <c r="CB80" s="65"/>
      <c r="CC80" s="77"/>
      <c r="CD80" s="65"/>
      <c r="CF80" s="51"/>
      <c r="CI80" s="51"/>
    </row>
    <row r="81" spans="3:87" ht="15.75" thickBot="1">
      <c r="C81" s="18"/>
      <c r="K81" s="58"/>
      <c r="L81" s="59">
        <f>+L77+L79</f>
        <v>49810182</v>
      </c>
      <c r="N81" s="58"/>
      <c r="O81" s="59">
        <f>+O77+O79</f>
        <v>4495181.2699999996</v>
      </c>
      <c r="Q81" s="58"/>
      <c r="R81" s="59">
        <f>+R77+R79</f>
        <v>8435173.3000000007</v>
      </c>
      <c r="S81" s="8"/>
      <c r="T81" s="8"/>
      <c r="U81" s="59">
        <f>+U77+U79</f>
        <v>0</v>
      </c>
      <c r="W81" s="58"/>
      <c r="X81" s="59">
        <f>+X77+X79</f>
        <v>2840000</v>
      </c>
      <c r="Z81" s="58"/>
      <c r="AA81" s="59">
        <f>+AA77+AA79</f>
        <v>1279663.9099999999</v>
      </c>
      <c r="AC81" s="93"/>
      <c r="AD81" s="94">
        <f>+AD77+AD79</f>
        <v>2850000</v>
      </c>
      <c r="AE81" s="65"/>
      <c r="AF81" s="93"/>
      <c r="AG81" s="94">
        <f>+AG77+AG79</f>
        <v>1187154.98</v>
      </c>
      <c r="AH81" s="65"/>
      <c r="AI81" s="58"/>
      <c r="AJ81" s="59">
        <f>+AJ77+AJ79</f>
        <v>2935000</v>
      </c>
      <c r="AL81" s="58"/>
      <c r="AM81" s="59">
        <f>+AM77+AM79</f>
        <v>1084275</v>
      </c>
      <c r="AO81" s="93"/>
      <c r="AP81" s="94">
        <f>+AP77+AP79</f>
        <v>3035000</v>
      </c>
      <c r="AQ81" s="65"/>
      <c r="AR81" s="93"/>
      <c r="AS81" s="94">
        <f>+AS77+AS79</f>
        <v>977375</v>
      </c>
      <c r="AT81" s="65"/>
      <c r="AU81" s="58"/>
      <c r="AV81" s="59">
        <f>+AV77+AV79</f>
        <v>3140000</v>
      </c>
      <c r="AX81" s="58"/>
      <c r="AY81" s="59">
        <f>+AY77+AY79</f>
        <v>866287.52</v>
      </c>
      <c r="BA81" s="93"/>
      <c r="BB81" s="94">
        <f>+BB77+BB79</f>
        <v>3280000</v>
      </c>
      <c r="BC81" s="65"/>
      <c r="BD81" s="93"/>
      <c r="BE81" s="94">
        <f>+BE77+BE79</f>
        <v>750224.98</v>
      </c>
      <c r="BF81" s="65"/>
      <c r="BG81" s="93"/>
      <c r="BH81" s="59">
        <f>+BH77+BH79</f>
        <v>3400000</v>
      </c>
      <c r="BJ81" s="58"/>
      <c r="BK81" s="59">
        <f>+BK77+BK79</f>
        <v>635899.98</v>
      </c>
      <c r="BM81" s="93"/>
      <c r="BN81" s="94">
        <f>+BN77+BN79</f>
        <v>3410000</v>
      </c>
      <c r="BO81" s="65"/>
      <c r="BP81" s="93"/>
      <c r="BQ81" s="94">
        <f>+BQ77+BQ79</f>
        <v>533075</v>
      </c>
      <c r="BR81" s="65"/>
      <c r="BS81" s="58"/>
      <c r="BT81" s="59">
        <f>+BT77+BT79</f>
        <v>3505000</v>
      </c>
      <c r="BV81" s="58"/>
      <c r="BW81" s="59">
        <f>+BW77+BW79</f>
        <v>435550</v>
      </c>
      <c r="BY81" s="93"/>
      <c r="BZ81" s="94">
        <f>+BZ77+BZ79</f>
        <v>3594751</v>
      </c>
      <c r="CA81" s="65"/>
      <c r="CB81" s="93"/>
      <c r="CC81" s="94">
        <f>+CC77+CC79</f>
        <v>341916.15</v>
      </c>
      <c r="CD81" s="65"/>
      <c r="CE81" s="114"/>
      <c r="CF81" s="115">
        <f>+CF77+CF79</f>
        <v>2110000</v>
      </c>
      <c r="CH81" s="114"/>
      <c r="CI81" s="115">
        <f>+CI77+CI79</f>
        <v>275606.25</v>
      </c>
    </row>
    <row r="82" spans="3:87" ht="15.75" thickTop="1">
      <c r="L82" s="8">
        <f>+L71-L81</f>
        <v>0</v>
      </c>
      <c r="O82" s="8">
        <f>+O71-O81</f>
        <v>0</v>
      </c>
      <c r="R82" s="8">
        <f>+R71-R81</f>
        <v>0</v>
      </c>
      <c r="S82" s="8"/>
      <c r="T82" s="8"/>
      <c r="U82" s="8">
        <f>+U71-U81</f>
        <v>0</v>
      </c>
      <c r="X82" s="8">
        <f>+X71-X81</f>
        <v>0</v>
      </c>
      <c r="AA82" s="8">
        <f>+AA71-AA81</f>
        <v>0</v>
      </c>
      <c r="AC82" s="65"/>
      <c r="AD82" s="77">
        <f>+AD71-AD81</f>
        <v>0</v>
      </c>
      <c r="AE82" s="65"/>
      <c r="AF82" s="65"/>
      <c r="AG82" s="77">
        <f>+AG71-AG81</f>
        <v>0</v>
      </c>
      <c r="AH82" s="65"/>
      <c r="AJ82" s="8">
        <f>+AJ71-AJ81</f>
        <v>0</v>
      </c>
      <c r="AM82" s="8">
        <f>+AM71-AM81</f>
        <v>0</v>
      </c>
      <c r="AO82" s="65"/>
      <c r="AP82" s="77">
        <f>+AP71-AP81</f>
        <v>0</v>
      </c>
      <c r="AQ82" s="65"/>
      <c r="AR82" s="65"/>
      <c r="AS82" s="77">
        <f>+AS71-AS81</f>
        <v>0</v>
      </c>
      <c r="AT82" s="65"/>
      <c r="AV82" s="8">
        <f>+AV71-AV81</f>
        <v>0</v>
      </c>
      <c r="AY82" s="8">
        <f>+AY71-AY81</f>
        <v>0</v>
      </c>
      <c r="BA82" s="65"/>
      <c r="BB82" s="77">
        <f>+BB71-BB81</f>
        <v>0</v>
      </c>
      <c r="BC82" s="65"/>
      <c r="BD82" s="65"/>
      <c r="BE82" s="77">
        <f>+BE71-BE81</f>
        <v>0</v>
      </c>
      <c r="BF82" s="65"/>
      <c r="BG82" s="65"/>
      <c r="BH82" s="8">
        <f>+BH71-BH81</f>
        <v>0</v>
      </c>
      <c r="BK82" s="8">
        <f>+BK71-BK81</f>
        <v>0</v>
      </c>
      <c r="BM82" s="65"/>
      <c r="BN82" s="77">
        <f>+BN71-BN81</f>
        <v>0</v>
      </c>
      <c r="BO82" s="65"/>
      <c r="BP82" s="65"/>
      <c r="BQ82" s="77">
        <f>+BQ71-BQ81</f>
        <v>0</v>
      </c>
      <c r="BR82" s="65"/>
      <c r="BT82" s="8">
        <f>+BT71-BT81</f>
        <v>0</v>
      </c>
      <c r="BW82" s="8">
        <f>+BW71-BW81</f>
        <v>0</v>
      </c>
      <c r="BY82" s="65"/>
      <c r="BZ82" s="77">
        <f>+BZ71-BZ81</f>
        <v>0</v>
      </c>
      <c r="CA82" s="65"/>
      <c r="CB82" s="65"/>
      <c r="CC82" s="77">
        <f>+CC71-CC81</f>
        <v>0</v>
      </c>
      <c r="CD82" s="65"/>
      <c r="CF82" s="51">
        <f>+CF71-CF81</f>
        <v>0</v>
      </c>
      <c r="CI82" s="51">
        <f>+CI71-CI81</f>
        <v>0</v>
      </c>
    </row>
    <row r="83" spans="3:87">
      <c r="O83" s="8"/>
      <c r="R83" s="8"/>
      <c r="S83" s="8"/>
      <c r="T83" s="8"/>
      <c r="U83" s="8"/>
      <c r="X83" s="8"/>
      <c r="AC83" s="65"/>
      <c r="AD83" s="77"/>
      <c r="AE83" s="65"/>
      <c r="AF83" s="65"/>
      <c r="AG83" s="77"/>
      <c r="AH83" s="65"/>
      <c r="AJ83" s="8"/>
      <c r="AM83" s="8"/>
      <c r="AO83" s="65"/>
      <c r="AP83" s="77"/>
      <c r="AQ83" s="65"/>
      <c r="AR83" s="65"/>
      <c r="AS83" s="77"/>
      <c r="AT83" s="65"/>
      <c r="AV83" s="8"/>
      <c r="AY83" s="8"/>
      <c r="BA83" s="65"/>
      <c r="BB83" s="77"/>
      <c r="BC83" s="65"/>
      <c r="BD83" s="65"/>
      <c r="BE83" s="77"/>
      <c r="BF83" s="65"/>
      <c r="BG83" s="65"/>
      <c r="BH83" s="8"/>
      <c r="BK83" s="8"/>
      <c r="BM83" s="65"/>
      <c r="BN83" s="77"/>
      <c r="BO83" s="65"/>
      <c r="BP83" s="65"/>
      <c r="BQ83" s="77"/>
      <c r="BR83" s="65"/>
      <c r="BT83" s="8"/>
      <c r="BW83" s="8"/>
      <c r="BY83" s="65"/>
      <c r="BZ83" s="77"/>
      <c r="CA83" s="65"/>
      <c r="CB83" s="65"/>
      <c r="CC83" s="77"/>
      <c r="CD83" s="65"/>
      <c r="CF83" s="51"/>
      <c r="CI83" s="51"/>
    </row>
    <row r="84" spans="3:87">
      <c r="R84" s="8"/>
      <c r="S84" s="8"/>
      <c r="T84" s="8"/>
      <c r="U84" s="8"/>
      <c r="AC84" s="65"/>
      <c r="AD84" s="65"/>
      <c r="AE84" s="65"/>
      <c r="AF84" s="65"/>
      <c r="AG84" s="77"/>
      <c r="AH84" s="65"/>
      <c r="AM84" s="8"/>
      <c r="AO84" s="65"/>
      <c r="AP84" s="65"/>
      <c r="AQ84" s="65"/>
      <c r="AR84" s="65"/>
      <c r="AS84" s="77"/>
      <c r="AT84" s="65"/>
      <c r="AY84" s="8"/>
      <c r="BA84" s="65"/>
      <c r="BB84" s="65"/>
      <c r="BC84" s="65"/>
      <c r="BD84" s="65"/>
      <c r="BE84" s="77"/>
      <c r="BF84" s="65"/>
      <c r="BG84" s="65"/>
      <c r="BK84" s="8"/>
      <c r="BM84" s="65"/>
      <c r="BN84" s="65"/>
      <c r="BO84" s="65"/>
      <c r="BP84" s="65"/>
      <c r="BQ84" s="77"/>
      <c r="BR84" s="65"/>
      <c r="BW84" s="8"/>
      <c r="BY84" s="65"/>
      <c r="BZ84" s="65"/>
      <c r="CA84" s="65"/>
      <c r="CB84" s="65"/>
      <c r="CC84" s="77"/>
      <c r="CD84" s="65"/>
    </row>
    <row r="85" spans="3:87" s="8" customFormat="1">
      <c r="F85" s="27"/>
      <c r="G85" s="19"/>
      <c r="AA85" s="8">
        <f>+X71+AA71</f>
        <v>4119663.91</v>
      </c>
      <c r="AC85" s="77"/>
      <c r="AD85" s="77"/>
      <c r="AE85" s="77"/>
      <c r="AF85" s="77"/>
      <c r="AG85" s="77">
        <f>+AD71+AG71</f>
        <v>4037154.98</v>
      </c>
      <c r="AH85" s="77"/>
      <c r="AM85" s="8">
        <f>+AJ71+AM71</f>
        <v>4019275</v>
      </c>
      <c r="AO85" s="77"/>
      <c r="AP85" s="77"/>
      <c r="AQ85" s="77"/>
      <c r="AR85" s="77"/>
      <c r="AS85" s="77">
        <f>+AP71+AS71</f>
        <v>4012375</v>
      </c>
      <c r="AT85" s="77"/>
      <c r="AY85" s="8">
        <f>+AV71+AY71</f>
        <v>4006287.52</v>
      </c>
      <c r="BA85" s="77"/>
      <c r="BB85" s="77"/>
      <c r="BC85" s="77"/>
      <c r="BD85" s="77"/>
      <c r="BE85" s="77">
        <f>+BB71+BE71</f>
        <v>4030224.98</v>
      </c>
      <c r="BF85" s="77"/>
      <c r="BG85" s="77"/>
      <c r="BK85" s="8">
        <f>+BH71+BK71</f>
        <v>4035899.98</v>
      </c>
      <c r="BM85" s="77"/>
      <c r="BN85" s="77"/>
      <c r="BO85" s="77"/>
      <c r="BP85" s="77"/>
      <c r="BQ85" s="77">
        <f>+BN71+BQ71</f>
        <v>3943075</v>
      </c>
      <c r="BR85" s="77"/>
      <c r="BW85" s="8">
        <f>+BT71+BW71</f>
        <v>3940550</v>
      </c>
      <c r="BY85" s="77"/>
      <c r="BZ85" s="77"/>
      <c r="CA85" s="77"/>
      <c r="CB85" s="77"/>
      <c r="CC85" s="77">
        <f>+BZ71+CC71</f>
        <v>3936667.15</v>
      </c>
      <c r="CD85" s="77"/>
      <c r="CE85" s="51"/>
      <c r="CF85" s="51"/>
      <c r="CG85" s="51"/>
      <c r="CH85" s="51"/>
      <c r="CI85" s="51">
        <f>+CF71+CI71</f>
        <v>2385606.25</v>
      </c>
    </row>
    <row r="86" spans="3:87" s="8" customFormat="1">
      <c r="C86" s="19"/>
      <c r="G86" s="19"/>
      <c r="AC86" s="77"/>
      <c r="AD86" s="77"/>
      <c r="AE86" s="77"/>
      <c r="AF86" s="77"/>
      <c r="AG86" s="77"/>
      <c r="AH86" s="77"/>
      <c r="AO86" s="77"/>
      <c r="AP86" s="77"/>
      <c r="AQ86" s="77"/>
      <c r="AR86" s="77"/>
      <c r="AS86" s="77"/>
      <c r="AT86" s="77"/>
      <c r="BA86" s="77"/>
      <c r="BB86" s="77"/>
      <c r="BC86" s="77"/>
      <c r="BD86" s="77"/>
      <c r="BE86" s="77"/>
      <c r="BF86" s="77"/>
      <c r="BG86" s="77"/>
      <c r="BM86" s="77"/>
      <c r="BN86" s="77"/>
      <c r="BO86" s="77"/>
      <c r="BP86" s="77"/>
      <c r="BQ86" s="77"/>
      <c r="BR86" s="77"/>
      <c r="BY86" s="77"/>
      <c r="BZ86" s="77"/>
      <c r="CA86" s="77"/>
      <c r="CB86" s="77"/>
      <c r="CC86" s="77"/>
      <c r="CD86" s="77"/>
      <c r="CE86" s="51"/>
      <c r="CF86" s="51"/>
      <c r="CG86" s="51"/>
      <c r="CH86" s="51"/>
      <c r="CI86" s="51"/>
    </row>
    <row r="87" spans="3:87" s="8" customFormat="1">
      <c r="C87" s="19"/>
      <c r="F87" s="27"/>
      <c r="G87" s="19"/>
      <c r="AC87" s="77"/>
      <c r="AD87" s="77"/>
      <c r="AE87" s="77"/>
      <c r="AF87" s="77"/>
      <c r="AG87" s="77"/>
      <c r="AH87" s="77"/>
      <c r="AO87" s="77"/>
      <c r="AP87" s="77"/>
      <c r="AQ87" s="77"/>
      <c r="AR87" s="77"/>
      <c r="AS87" s="77"/>
      <c r="AT87" s="77"/>
      <c r="BA87" s="77"/>
      <c r="BB87" s="77"/>
      <c r="BC87" s="77"/>
      <c r="BD87" s="77"/>
      <c r="BE87" s="77"/>
      <c r="BF87" s="77"/>
      <c r="BG87" s="77"/>
      <c r="BM87" s="77"/>
      <c r="BN87" s="77"/>
      <c r="BO87" s="77"/>
      <c r="BP87" s="77"/>
      <c r="BQ87" s="77"/>
      <c r="BR87" s="77"/>
      <c r="BY87" s="77"/>
      <c r="BZ87" s="77"/>
      <c r="CA87" s="77"/>
      <c r="CB87" s="77"/>
      <c r="CC87" s="77"/>
      <c r="CD87" s="77"/>
      <c r="CE87" s="51"/>
      <c r="CF87" s="51"/>
      <c r="CG87" s="51"/>
      <c r="CH87" s="51"/>
      <c r="CI87" s="51"/>
    </row>
    <row r="88" spans="3:87" s="8" customFormat="1">
      <c r="C88" s="19"/>
      <c r="G88" s="19"/>
      <c r="X88" s="8">
        <f>+CI85-AA85</f>
        <v>-1734057.6600000001</v>
      </c>
      <c r="AC88" s="77"/>
      <c r="AD88" s="77">
        <f>+$CI$85-AG85</f>
        <v>-1651548.73</v>
      </c>
      <c r="AE88" s="77"/>
      <c r="AF88" s="77"/>
      <c r="AG88" s="77"/>
      <c r="AH88" s="77"/>
      <c r="AJ88" s="8">
        <f>+$CI$85-AM85</f>
        <v>-1633668.75</v>
      </c>
      <c r="AO88" s="77"/>
      <c r="AP88" s="77">
        <f>+$CI$85-AS85</f>
        <v>-1626768.75</v>
      </c>
      <c r="AQ88" s="77"/>
      <c r="AR88" s="77"/>
      <c r="AS88" s="77"/>
      <c r="AT88" s="77"/>
      <c r="AV88" s="8">
        <f>+$CI$85-AY85</f>
        <v>-1620681.27</v>
      </c>
      <c r="BA88" s="77"/>
      <c r="BB88" s="77">
        <f>+$CI$85-BE85</f>
        <v>-1644618.73</v>
      </c>
      <c r="BC88" s="77"/>
      <c r="BD88" s="77"/>
      <c r="BE88" s="77"/>
      <c r="BF88" s="77"/>
      <c r="BG88" s="77"/>
      <c r="BH88" s="8">
        <f>+$CI$85-BK85</f>
        <v>-1650293.73</v>
      </c>
      <c r="BM88" s="77"/>
      <c r="BN88" s="77">
        <f>+$CI$85-BQ85</f>
        <v>-1557468.75</v>
      </c>
      <c r="BO88" s="77"/>
      <c r="BP88" s="77"/>
      <c r="BQ88" s="77"/>
      <c r="BR88" s="77"/>
      <c r="BT88" s="8">
        <f>+$CI$85-BW85</f>
        <v>-1554943.75</v>
      </c>
      <c r="BY88" s="77"/>
      <c r="BZ88" s="77">
        <f>+$CI$85-CC85</f>
        <v>-1551060.9</v>
      </c>
      <c r="CA88" s="77"/>
      <c r="CB88" s="77"/>
      <c r="CC88" s="77"/>
      <c r="CD88" s="77"/>
      <c r="CE88" s="51"/>
      <c r="CF88" s="51"/>
      <c r="CG88" s="51"/>
      <c r="CH88" s="51"/>
      <c r="CI88" s="51"/>
    </row>
    <row r="89" spans="3:87" s="8" customFormat="1">
      <c r="C89" s="19"/>
      <c r="G89" s="19"/>
      <c r="CE89" s="51"/>
      <c r="CF89" s="51"/>
      <c r="CG89" s="51"/>
      <c r="CH89" s="51"/>
      <c r="CI89" s="51"/>
    </row>
    <row r="90" spans="3:87" s="8" customFormat="1">
      <c r="C90" s="19"/>
      <c r="G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CE90" s="116"/>
      <c r="CF90" s="116"/>
      <c r="CG90" s="116"/>
      <c r="CH90" s="116"/>
      <c r="CI90" s="116"/>
    </row>
    <row r="91" spans="3:87" s="8" customFormat="1">
      <c r="C91" s="19"/>
      <c r="G91" s="19"/>
      <c r="CE91" s="51"/>
      <c r="CF91" s="51"/>
      <c r="CG91" s="51"/>
      <c r="CH91" s="51"/>
      <c r="CI91" s="51"/>
    </row>
    <row r="92" spans="3:87" s="8" customFormat="1">
      <c r="C92" s="19"/>
      <c r="G92" s="19"/>
      <c r="CE92" s="51"/>
      <c r="CF92" s="51"/>
      <c r="CG92" s="51"/>
      <c r="CH92" s="51"/>
      <c r="CI92" s="51"/>
    </row>
    <row r="93" spans="3:87" s="8" customFormat="1">
      <c r="C93" s="31"/>
      <c r="G93" s="19"/>
      <c r="CE93" s="51"/>
      <c r="CF93" s="51"/>
      <c r="CG93" s="51"/>
      <c r="CH93" s="51"/>
      <c r="CI93" s="51"/>
    </row>
    <row r="94" spans="3:87" s="8" customFormat="1">
      <c r="C94" s="19"/>
      <c r="G94" s="19"/>
      <c r="CE94" s="51"/>
      <c r="CF94" s="51"/>
      <c r="CG94" s="51"/>
      <c r="CH94" s="51"/>
      <c r="CI94" s="51"/>
    </row>
    <row r="95" spans="3:87" s="8" customFormat="1">
      <c r="G95" s="19"/>
      <c r="CE95" s="51"/>
      <c r="CF95" s="51"/>
      <c r="CG95" s="51"/>
      <c r="CH95" s="51"/>
      <c r="CI95" s="51"/>
    </row>
    <row r="96" spans="3:87" s="8" customFormat="1">
      <c r="C96" s="19"/>
      <c r="F96" s="27"/>
      <c r="G96" s="19"/>
      <c r="CE96" s="51"/>
      <c r="CF96" s="51"/>
      <c r="CG96" s="51"/>
      <c r="CH96" s="51"/>
      <c r="CI96" s="51"/>
    </row>
    <row r="97" spans="3:87" s="8" customFormat="1">
      <c r="C97" s="19"/>
      <c r="G97" s="19"/>
      <c r="CE97" s="51"/>
      <c r="CF97" s="51"/>
      <c r="CG97" s="51"/>
      <c r="CH97" s="51"/>
      <c r="CI97" s="51"/>
    </row>
    <row r="98" spans="3:87" s="8" customFormat="1">
      <c r="C98" s="19"/>
      <c r="G98" s="19"/>
      <c r="CE98" s="51"/>
      <c r="CF98" s="51"/>
      <c r="CG98" s="51"/>
      <c r="CH98" s="51"/>
      <c r="CI98" s="51"/>
    </row>
    <row r="99" spans="3:87" s="8" customFormat="1">
      <c r="C99" s="19"/>
      <c r="G99" s="19"/>
      <c r="CE99" s="51"/>
      <c r="CF99" s="51"/>
      <c r="CG99" s="51"/>
      <c r="CH99" s="51"/>
      <c r="CI99" s="51"/>
    </row>
    <row r="100" spans="3:87" s="8" customFormat="1">
      <c r="C100" s="19"/>
      <c r="G100" s="19"/>
      <c r="CE100" s="51"/>
      <c r="CF100" s="51"/>
      <c r="CG100" s="51"/>
      <c r="CH100" s="51"/>
      <c r="CI100" s="51"/>
    </row>
    <row r="101" spans="3:87" s="8" customFormat="1">
      <c r="C101" s="19"/>
      <c r="F101" s="27"/>
      <c r="G101" s="19"/>
      <c r="CE101" s="51"/>
      <c r="CF101" s="51"/>
      <c r="CG101" s="51"/>
      <c r="CH101" s="51"/>
      <c r="CI101" s="51"/>
    </row>
    <row r="102" spans="3:87" s="8" customFormat="1">
      <c r="C102" s="19"/>
      <c r="G102" s="19"/>
      <c r="CE102" s="51"/>
      <c r="CF102" s="51"/>
      <c r="CG102" s="51"/>
      <c r="CH102" s="51"/>
      <c r="CI102" s="51"/>
    </row>
    <row r="103" spans="3:87" s="8" customFormat="1">
      <c r="C103" s="19"/>
      <c r="F103" s="27"/>
      <c r="G103" s="19"/>
      <c r="CE103" s="51"/>
      <c r="CF103" s="51"/>
      <c r="CG103" s="51"/>
      <c r="CH103" s="51"/>
      <c r="CI103" s="51"/>
    </row>
    <row r="104" spans="3:87" s="8" customFormat="1">
      <c r="C104" s="19"/>
      <c r="G104" s="19"/>
      <c r="CE104" s="51"/>
      <c r="CF104" s="51"/>
      <c r="CG104" s="51"/>
      <c r="CH104" s="51"/>
      <c r="CI104" s="51"/>
    </row>
    <row r="105" spans="3:87" s="8" customFormat="1">
      <c r="C105" s="19"/>
      <c r="F105" s="27"/>
      <c r="G105" s="19"/>
      <c r="CE105" s="51"/>
      <c r="CF105" s="51"/>
      <c r="CG105" s="51"/>
      <c r="CH105" s="51"/>
      <c r="CI105" s="51"/>
    </row>
    <row r="106" spans="3:87" s="8" customFormat="1">
      <c r="C106" s="19"/>
      <c r="G106" s="19"/>
      <c r="CE106" s="51"/>
      <c r="CF106" s="51"/>
      <c r="CG106" s="51"/>
      <c r="CH106" s="51"/>
      <c r="CI106" s="51"/>
    </row>
    <row r="107" spans="3:87" s="8" customFormat="1">
      <c r="C107" s="19"/>
      <c r="G107" s="19"/>
      <c r="CE107" s="51"/>
      <c r="CF107" s="51"/>
      <c r="CG107" s="51"/>
      <c r="CH107" s="51"/>
      <c r="CI107" s="51"/>
    </row>
    <row r="108" spans="3:87" s="8" customFormat="1">
      <c r="C108" s="19"/>
      <c r="F108" s="27"/>
      <c r="G108" s="19"/>
      <c r="CE108" s="51"/>
      <c r="CF108" s="51"/>
      <c r="CG108" s="51"/>
      <c r="CH108" s="51"/>
      <c r="CI108" s="51"/>
    </row>
    <row r="109" spans="3:87" s="8" customFormat="1">
      <c r="C109" s="19"/>
      <c r="F109" s="27"/>
      <c r="G109" s="19"/>
      <c r="CE109" s="51"/>
      <c r="CF109" s="51"/>
      <c r="CG109" s="51"/>
      <c r="CH109" s="51"/>
      <c r="CI109" s="51"/>
    </row>
    <row r="110" spans="3:87" s="8" customFormat="1">
      <c r="C110" s="19"/>
      <c r="G110" s="19"/>
      <c r="CE110" s="51"/>
      <c r="CF110" s="51"/>
      <c r="CG110" s="51"/>
      <c r="CH110" s="51"/>
      <c r="CI110" s="51"/>
    </row>
    <row r="111" spans="3:87" s="8" customFormat="1">
      <c r="C111" s="19"/>
      <c r="F111" s="27"/>
      <c r="G111" s="19"/>
      <c r="CE111" s="51"/>
      <c r="CF111" s="51"/>
      <c r="CG111" s="51"/>
      <c r="CH111" s="51"/>
      <c r="CI111" s="51"/>
    </row>
    <row r="112" spans="3:87" s="8" customFormat="1">
      <c r="C112" s="19"/>
      <c r="G112" s="19"/>
      <c r="CE112" s="51"/>
      <c r="CF112" s="51"/>
      <c r="CG112" s="51"/>
      <c r="CH112" s="51"/>
      <c r="CI112" s="51"/>
    </row>
    <row r="113" spans="3:87" s="8" customFormat="1">
      <c r="C113" s="19"/>
      <c r="G113" s="19"/>
      <c r="CE113" s="51"/>
      <c r="CF113" s="51"/>
      <c r="CG113" s="51"/>
      <c r="CH113" s="51"/>
      <c r="CI113" s="51"/>
    </row>
    <row r="114" spans="3:87" s="8" customFormat="1">
      <c r="G114" s="19"/>
      <c r="CE114" s="51"/>
      <c r="CF114" s="51"/>
      <c r="CG114" s="51"/>
      <c r="CH114" s="51"/>
      <c r="CI114" s="51"/>
    </row>
    <row r="115" spans="3:87" s="8" customFormat="1">
      <c r="C115" s="19"/>
      <c r="F115" s="27"/>
      <c r="G115" s="19"/>
      <c r="CE115" s="51"/>
      <c r="CF115" s="51"/>
      <c r="CG115" s="51"/>
      <c r="CH115" s="51"/>
      <c r="CI115" s="51"/>
    </row>
    <row r="116" spans="3:87" s="8" customFormat="1">
      <c r="C116" s="19"/>
      <c r="G116" s="19"/>
      <c r="CE116" s="51"/>
      <c r="CF116" s="51"/>
      <c r="CG116" s="51"/>
      <c r="CH116" s="51"/>
      <c r="CI116" s="51"/>
    </row>
    <row r="117" spans="3:87" s="8" customFormat="1">
      <c r="C117" s="19"/>
      <c r="G117" s="19"/>
      <c r="CE117" s="51"/>
      <c r="CF117" s="51"/>
      <c r="CG117" s="51"/>
      <c r="CH117" s="51"/>
      <c r="CI117" s="51"/>
    </row>
    <row r="118" spans="3:87" s="8" customFormat="1">
      <c r="C118" s="19"/>
      <c r="G118" s="19"/>
      <c r="L118" s="27"/>
      <c r="CE118" s="51"/>
      <c r="CF118" s="51"/>
      <c r="CG118" s="51"/>
      <c r="CH118" s="51"/>
      <c r="CI118" s="51"/>
    </row>
    <row r="119" spans="3:87" s="8" customFormat="1">
      <c r="C119" s="19"/>
      <c r="G119" s="19"/>
      <c r="CE119" s="51"/>
      <c r="CF119" s="51"/>
      <c r="CG119" s="51"/>
      <c r="CH119" s="51"/>
      <c r="CI119" s="51"/>
    </row>
    <row r="120" spans="3:87" s="8" customFormat="1">
      <c r="C120" s="19"/>
      <c r="G120" s="19"/>
      <c r="L120" s="28"/>
      <c r="CE120" s="51"/>
      <c r="CF120" s="51"/>
      <c r="CG120" s="51"/>
      <c r="CH120" s="51"/>
      <c r="CI120" s="51"/>
    </row>
    <row r="121" spans="3:87" s="8" customFormat="1">
      <c r="C121" s="19"/>
      <c r="G121" s="19"/>
      <c r="CE121" s="51"/>
      <c r="CF121" s="51"/>
      <c r="CG121" s="51"/>
      <c r="CH121" s="51"/>
      <c r="CI121" s="51"/>
    </row>
    <row r="122" spans="3:87" s="8" customFormat="1">
      <c r="C122" s="19"/>
      <c r="G122" s="19"/>
      <c r="CE122" s="51"/>
      <c r="CF122" s="51"/>
      <c r="CG122" s="51"/>
      <c r="CH122" s="51"/>
      <c r="CI122" s="51"/>
    </row>
    <row r="123" spans="3:87" s="8" customFormat="1">
      <c r="C123" s="19"/>
      <c r="G123" s="19"/>
      <c r="CE123" s="51"/>
      <c r="CF123" s="51"/>
      <c r="CG123" s="51"/>
      <c r="CH123" s="51"/>
      <c r="CI123" s="51"/>
    </row>
    <row r="124" spans="3:87" s="8" customFormat="1">
      <c r="C124" s="19"/>
      <c r="F124" s="27"/>
      <c r="G124" s="19"/>
      <c r="CE124" s="51"/>
      <c r="CF124" s="51"/>
      <c r="CG124" s="51"/>
      <c r="CH124" s="51"/>
      <c r="CI124" s="51"/>
    </row>
    <row r="125" spans="3:87" s="8" customFormat="1">
      <c r="C125" s="19"/>
      <c r="G125" s="19"/>
      <c r="CE125" s="51"/>
      <c r="CF125" s="51"/>
      <c r="CG125" s="51"/>
      <c r="CH125" s="51"/>
      <c r="CI125" s="51"/>
    </row>
    <row r="126" spans="3:87" s="8" customFormat="1">
      <c r="C126" s="19"/>
      <c r="G126" s="19"/>
      <c r="CE126" s="51"/>
      <c r="CF126" s="51"/>
      <c r="CG126" s="51"/>
      <c r="CH126" s="51"/>
      <c r="CI126" s="51"/>
    </row>
    <row r="127" spans="3:87" s="8" customFormat="1">
      <c r="C127" s="19"/>
      <c r="G127" s="19"/>
      <c r="CE127" s="51"/>
      <c r="CF127" s="51"/>
      <c r="CG127" s="51"/>
      <c r="CH127" s="51"/>
      <c r="CI127" s="51"/>
    </row>
    <row r="128" spans="3:87" s="8" customFormat="1">
      <c r="C128" s="19"/>
      <c r="G128" s="19"/>
      <c r="CE128" s="51"/>
      <c r="CF128" s="51"/>
      <c r="CG128" s="51"/>
      <c r="CH128" s="51"/>
      <c r="CI128" s="51"/>
    </row>
    <row r="129" spans="3:87" s="8" customFormat="1">
      <c r="C129" s="19"/>
      <c r="G129" s="19"/>
      <c r="CE129" s="51"/>
      <c r="CF129" s="51"/>
      <c r="CG129" s="51"/>
      <c r="CH129" s="51"/>
      <c r="CI129" s="51"/>
    </row>
    <row r="130" spans="3:87" s="8" customFormat="1">
      <c r="C130" s="19"/>
      <c r="G130" s="19"/>
      <c r="CE130" s="51"/>
      <c r="CF130" s="51"/>
      <c r="CG130" s="51"/>
      <c r="CH130" s="51"/>
      <c r="CI130" s="51"/>
    </row>
    <row r="131" spans="3:87" s="8" customFormat="1">
      <c r="C131" s="19"/>
      <c r="G131" s="19"/>
      <c r="CE131" s="51"/>
      <c r="CF131" s="51"/>
      <c r="CG131" s="51"/>
      <c r="CH131" s="51"/>
      <c r="CI131" s="51"/>
    </row>
    <row r="132" spans="3:87" s="8" customFormat="1">
      <c r="C132" s="19"/>
      <c r="G132" s="19"/>
      <c r="CE132" s="51"/>
      <c r="CF132" s="51"/>
      <c r="CG132" s="51"/>
      <c r="CH132" s="51"/>
      <c r="CI132" s="51"/>
    </row>
    <row r="133" spans="3:87" s="8" customFormat="1">
      <c r="C133" s="19"/>
      <c r="G133" s="19"/>
      <c r="CE133" s="51"/>
      <c r="CF133" s="51"/>
      <c r="CG133" s="51"/>
      <c r="CH133" s="51"/>
      <c r="CI133" s="51"/>
    </row>
    <row r="134" spans="3:87" s="8" customFormat="1">
      <c r="C134" s="19"/>
      <c r="G134" s="19"/>
      <c r="CE134" s="51"/>
      <c r="CF134" s="51"/>
      <c r="CG134" s="51"/>
      <c r="CH134" s="51"/>
      <c r="CI134" s="51"/>
    </row>
    <row r="135" spans="3:87" s="8" customFormat="1">
      <c r="C135" s="19"/>
      <c r="G135" s="19"/>
      <c r="CE135" s="51"/>
      <c r="CF135" s="51"/>
      <c r="CG135" s="51"/>
      <c r="CH135" s="51"/>
      <c r="CI135" s="51"/>
    </row>
    <row r="136" spans="3:87" s="8" customFormat="1">
      <c r="C136" s="19"/>
      <c r="G136" s="19"/>
      <c r="CE136" s="51"/>
      <c r="CF136" s="51"/>
      <c r="CG136" s="51"/>
      <c r="CH136" s="51"/>
      <c r="CI136" s="51"/>
    </row>
    <row r="137" spans="3:87" s="8" customFormat="1">
      <c r="C137" s="19"/>
      <c r="G137" s="19"/>
      <c r="CE137" s="51"/>
      <c r="CF137" s="51"/>
      <c r="CG137" s="51"/>
      <c r="CH137" s="51"/>
      <c r="CI137" s="51"/>
    </row>
    <row r="138" spans="3:87" s="8" customFormat="1">
      <c r="C138" s="19"/>
      <c r="G138" s="19"/>
      <c r="CE138" s="51"/>
      <c r="CF138" s="51"/>
      <c r="CG138" s="51"/>
      <c r="CH138" s="51"/>
      <c r="CI138" s="51"/>
    </row>
    <row r="139" spans="3:87" s="8" customFormat="1">
      <c r="C139" s="19"/>
      <c r="G139" s="19"/>
      <c r="CE139" s="51"/>
      <c r="CF139" s="51"/>
      <c r="CG139" s="51"/>
      <c r="CH139" s="51"/>
      <c r="CI139" s="51"/>
    </row>
    <row r="140" spans="3:87" s="8" customFormat="1">
      <c r="C140" s="19"/>
      <c r="G140" s="19"/>
      <c r="CE140" s="51"/>
      <c r="CF140" s="51"/>
      <c r="CG140" s="51"/>
      <c r="CH140" s="51"/>
      <c r="CI140" s="51"/>
    </row>
    <row r="141" spans="3:87" s="8" customFormat="1">
      <c r="C141" s="19"/>
      <c r="G141" s="19"/>
      <c r="CE141" s="51"/>
      <c r="CF141" s="51"/>
      <c r="CG141" s="51"/>
      <c r="CH141" s="51"/>
      <c r="CI141" s="51"/>
    </row>
    <row r="142" spans="3:87" s="8" customFormat="1">
      <c r="C142" s="19"/>
      <c r="G142" s="19"/>
      <c r="CE142" s="51"/>
      <c r="CF142" s="51"/>
      <c r="CG142" s="51"/>
      <c r="CH142" s="51"/>
      <c r="CI142" s="51"/>
    </row>
    <row r="143" spans="3:87" s="8" customFormat="1">
      <c r="C143" s="19"/>
      <c r="G143" s="19"/>
      <c r="CE143" s="51"/>
      <c r="CF143" s="51"/>
      <c r="CG143" s="51"/>
      <c r="CH143" s="51"/>
      <c r="CI143" s="51"/>
    </row>
    <row r="144" spans="3:87" s="8" customFormat="1">
      <c r="C144" s="19"/>
      <c r="G144" s="19"/>
      <c r="CE144" s="51"/>
      <c r="CF144" s="51"/>
      <c r="CG144" s="51"/>
      <c r="CH144" s="51"/>
      <c r="CI144" s="51"/>
    </row>
    <row r="145" spans="3:87" s="8" customFormat="1">
      <c r="C145" s="19"/>
      <c r="G145" s="19"/>
      <c r="CE145" s="51"/>
      <c r="CF145" s="51"/>
      <c r="CG145" s="51"/>
      <c r="CH145" s="51"/>
      <c r="CI145" s="51"/>
    </row>
    <row r="146" spans="3:87" s="8" customFormat="1">
      <c r="C146" s="19"/>
      <c r="G146" s="19"/>
      <c r="CE146" s="51"/>
      <c r="CF146" s="51"/>
      <c r="CG146" s="51"/>
      <c r="CH146" s="51"/>
      <c r="CI146" s="51"/>
    </row>
    <row r="147" spans="3:87" s="8" customFormat="1">
      <c r="C147" s="19"/>
      <c r="G147" s="19"/>
      <c r="CE147" s="51"/>
      <c r="CF147" s="51"/>
      <c r="CG147" s="51"/>
      <c r="CH147" s="51"/>
      <c r="CI147" s="51"/>
    </row>
    <row r="148" spans="3:87" s="8" customFormat="1">
      <c r="C148" s="19"/>
      <c r="G148" s="19"/>
      <c r="CE148" s="51"/>
      <c r="CF148" s="51"/>
      <c r="CG148" s="51"/>
      <c r="CH148" s="51"/>
      <c r="CI148" s="51"/>
    </row>
    <row r="149" spans="3:87" s="8" customFormat="1">
      <c r="C149" s="19"/>
      <c r="G149" s="19"/>
      <c r="CE149" s="51"/>
      <c r="CF149" s="51"/>
      <c r="CG149" s="51"/>
      <c r="CH149" s="51"/>
      <c r="CI149" s="51"/>
    </row>
    <row r="150" spans="3:87" s="8" customFormat="1">
      <c r="C150" s="19"/>
      <c r="G150" s="19"/>
      <c r="CE150" s="51"/>
      <c r="CF150" s="51"/>
      <c r="CG150" s="51"/>
      <c r="CH150" s="51"/>
      <c r="CI150" s="51"/>
    </row>
    <row r="151" spans="3:87" s="8" customFormat="1">
      <c r="C151" s="19"/>
      <c r="G151" s="19"/>
      <c r="CE151" s="51"/>
      <c r="CF151" s="51"/>
      <c r="CG151" s="51"/>
      <c r="CH151" s="51"/>
      <c r="CI151" s="51"/>
    </row>
    <row r="152" spans="3:87" s="8" customFormat="1">
      <c r="C152" s="19"/>
      <c r="G152" s="19"/>
      <c r="CE152" s="51"/>
      <c r="CF152" s="51"/>
      <c r="CG152" s="51"/>
      <c r="CH152" s="51"/>
      <c r="CI152" s="51"/>
    </row>
    <row r="153" spans="3:87" s="8" customFormat="1">
      <c r="C153" s="19"/>
      <c r="G153" s="19"/>
      <c r="CE153" s="51"/>
      <c r="CF153" s="51"/>
      <c r="CG153" s="51"/>
      <c r="CH153" s="51"/>
      <c r="CI153" s="51"/>
    </row>
    <row r="154" spans="3:87" s="8" customFormat="1">
      <c r="C154" s="19"/>
      <c r="G154" s="19"/>
      <c r="CE154" s="51"/>
      <c r="CF154" s="51"/>
      <c r="CG154" s="51"/>
      <c r="CH154" s="51"/>
      <c r="CI154" s="51"/>
    </row>
    <row r="155" spans="3:87" s="8" customFormat="1">
      <c r="C155" s="19"/>
      <c r="G155" s="19"/>
      <c r="CE155" s="51"/>
      <c r="CF155" s="51"/>
      <c r="CG155" s="51"/>
      <c r="CH155" s="51"/>
      <c r="CI155" s="51"/>
    </row>
    <row r="156" spans="3:87" s="8" customFormat="1">
      <c r="C156" s="19"/>
      <c r="G156" s="19"/>
      <c r="CE156" s="51"/>
      <c r="CF156" s="51"/>
      <c r="CG156" s="51"/>
      <c r="CH156" s="51"/>
      <c r="CI156" s="51"/>
    </row>
    <row r="157" spans="3:87" s="8" customFormat="1">
      <c r="C157" s="19"/>
      <c r="G157" s="19"/>
      <c r="CE157" s="51"/>
      <c r="CF157" s="51"/>
      <c r="CG157" s="51"/>
      <c r="CH157" s="51"/>
      <c r="CI157" s="51"/>
    </row>
    <row r="158" spans="3:87" s="8" customFormat="1">
      <c r="C158" s="19"/>
      <c r="G158" s="19"/>
      <c r="CE158" s="51"/>
      <c r="CF158" s="51"/>
      <c r="CG158" s="51"/>
      <c r="CH158" s="51"/>
      <c r="CI158" s="51"/>
    </row>
    <row r="159" spans="3:87" s="8" customFormat="1">
      <c r="C159" s="19"/>
      <c r="G159" s="19"/>
      <c r="CE159" s="51"/>
      <c r="CF159" s="51"/>
      <c r="CG159" s="51"/>
      <c r="CH159" s="51"/>
      <c r="CI159" s="51"/>
    </row>
    <row r="160" spans="3:87" s="8" customFormat="1">
      <c r="C160" s="19"/>
      <c r="G160" s="19"/>
      <c r="CE160" s="51"/>
      <c r="CF160" s="51"/>
      <c r="CG160" s="51"/>
      <c r="CH160" s="51"/>
      <c r="CI160" s="51"/>
    </row>
    <row r="161" spans="3:87" s="8" customFormat="1">
      <c r="C161" s="19"/>
      <c r="G161" s="19"/>
      <c r="CE161" s="51"/>
      <c r="CF161" s="51"/>
      <c r="CG161" s="51"/>
      <c r="CH161" s="51"/>
      <c r="CI161" s="51"/>
    </row>
    <row r="162" spans="3:87" s="8" customFormat="1">
      <c r="C162" s="19"/>
      <c r="G162" s="19"/>
      <c r="CE162" s="51"/>
      <c r="CF162" s="51"/>
      <c r="CG162" s="51"/>
      <c r="CH162" s="51"/>
      <c r="CI162" s="51"/>
    </row>
    <row r="163" spans="3:87" s="8" customFormat="1">
      <c r="C163" s="19"/>
      <c r="G163" s="19"/>
      <c r="CE163" s="51"/>
      <c r="CF163" s="51"/>
      <c r="CG163" s="51"/>
      <c r="CH163" s="51"/>
      <c r="CI163" s="51"/>
    </row>
    <row r="164" spans="3:87" s="8" customFormat="1">
      <c r="C164" s="19"/>
      <c r="G164" s="19"/>
      <c r="CE164" s="51"/>
      <c r="CF164" s="51"/>
      <c r="CG164" s="51"/>
      <c r="CH164" s="51"/>
      <c r="CI164" s="51"/>
    </row>
    <row r="165" spans="3:87" s="8" customFormat="1">
      <c r="C165" s="19"/>
      <c r="G165" s="19"/>
      <c r="CE165" s="51"/>
      <c r="CF165" s="51"/>
      <c r="CG165" s="51"/>
      <c r="CH165" s="51"/>
      <c r="CI165" s="51"/>
    </row>
    <row r="166" spans="3:87" s="8" customFormat="1">
      <c r="C166" s="19"/>
      <c r="G166" s="19"/>
      <c r="CE166" s="51"/>
      <c r="CF166" s="51"/>
      <c r="CG166" s="51"/>
      <c r="CH166" s="51"/>
      <c r="CI166" s="51"/>
    </row>
    <row r="167" spans="3:87" s="8" customFormat="1">
      <c r="C167" s="19"/>
      <c r="G167" s="19"/>
      <c r="CE167" s="51"/>
      <c r="CF167" s="51"/>
      <c r="CG167" s="51"/>
      <c r="CH167" s="51"/>
      <c r="CI167" s="51"/>
    </row>
    <row r="168" spans="3:87" s="8" customFormat="1">
      <c r="C168" s="19"/>
      <c r="G168" s="19"/>
      <c r="CE168" s="51"/>
      <c r="CF168" s="51"/>
      <c r="CG168" s="51"/>
      <c r="CH168" s="51"/>
      <c r="CI168" s="51"/>
    </row>
    <row r="169" spans="3:87" s="8" customFormat="1">
      <c r="C169" s="19"/>
      <c r="G169" s="19"/>
      <c r="CE169" s="51"/>
      <c r="CF169" s="51"/>
      <c r="CG169" s="51"/>
      <c r="CH169" s="51"/>
      <c r="CI169" s="51"/>
    </row>
    <row r="170" spans="3:87" s="8" customFormat="1">
      <c r="C170" s="19"/>
      <c r="G170" s="19"/>
      <c r="CE170" s="51"/>
      <c r="CF170" s="51"/>
      <c r="CG170" s="51"/>
      <c r="CH170" s="51"/>
      <c r="CI170" s="51"/>
    </row>
    <row r="171" spans="3:87" s="8" customFormat="1">
      <c r="C171" s="19"/>
      <c r="G171" s="19"/>
      <c r="CE171" s="51"/>
      <c r="CF171" s="51"/>
      <c r="CG171" s="51"/>
      <c r="CH171" s="51"/>
      <c r="CI171" s="51"/>
    </row>
    <row r="172" spans="3:87" s="8" customFormat="1">
      <c r="C172" s="19"/>
      <c r="G172" s="19"/>
      <c r="CE172" s="51"/>
      <c r="CF172" s="51"/>
      <c r="CG172" s="51"/>
      <c r="CH172" s="51"/>
      <c r="CI172" s="51"/>
    </row>
    <row r="173" spans="3:87" s="8" customFormat="1">
      <c r="C173" s="19"/>
      <c r="G173" s="19"/>
      <c r="CE173" s="51"/>
      <c r="CF173" s="51"/>
      <c r="CG173" s="51"/>
      <c r="CH173" s="51"/>
      <c r="CI173" s="51"/>
    </row>
    <row r="174" spans="3:87" s="8" customFormat="1">
      <c r="C174" s="19"/>
      <c r="G174" s="19"/>
      <c r="CE174" s="51"/>
      <c r="CF174" s="51"/>
      <c r="CG174" s="51"/>
      <c r="CH174" s="51"/>
      <c r="CI174" s="51"/>
    </row>
    <row r="175" spans="3:87" s="8" customFormat="1">
      <c r="C175" s="19"/>
      <c r="G175" s="19"/>
      <c r="CE175" s="51"/>
      <c r="CF175" s="51"/>
      <c r="CG175" s="51"/>
      <c r="CH175" s="51"/>
      <c r="CI175" s="51"/>
    </row>
    <row r="176" spans="3:87" s="8" customFormat="1">
      <c r="C176" s="19"/>
      <c r="G176" s="19"/>
      <c r="CE176" s="51"/>
      <c r="CF176" s="51"/>
      <c r="CG176" s="51"/>
      <c r="CH176" s="51"/>
      <c r="CI176" s="51"/>
    </row>
    <row r="177" spans="3:87" s="8" customFormat="1">
      <c r="C177" s="19"/>
      <c r="G177" s="19"/>
      <c r="CE177" s="51"/>
      <c r="CF177" s="51"/>
      <c r="CG177" s="51"/>
      <c r="CH177" s="51"/>
      <c r="CI177" s="51"/>
    </row>
    <row r="178" spans="3:87" s="8" customFormat="1">
      <c r="C178" s="19"/>
      <c r="G178" s="19"/>
      <c r="CE178" s="51"/>
      <c r="CF178" s="51"/>
      <c r="CG178" s="51"/>
      <c r="CH178" s="51"/>
      <c r="CI178" s="51"/>
    </row>
    <row r="179" spans="3:87" s="8" customFormat="1">
      <c r="C179" s="19"/>
      <c r="G179" s="19"/>
      <c r="CE179" s="51"/>
      <c r="CF179" s="51"/>
      <c r="CG179" s="51"/>
      <c r="CH179" s="51"/>
      <c r="CI179" s="51"/>
    </row>
    <row r="180" spans="3:87" s="8" customFormat="1">
      <c r="C180" s="19"/>
      <c r="G180" s="19"/>
      <c r="CE180" s="51"/>
      <c r="CF180" s="51"/>
      <c r="CG180" s="51"/>
      <c r="CH180" s="51"/>
      <c r="CI180" s="51"/>
    </row>
    <row r="181" spans="3:87" s="8" customFormat="1">
      <c r="C181" s="19"/>
      <c r="G181" s="19"/>
      <c r="CE181" s="51"/>
      <c r="CF181" s="51"/>
      <c r="CG181" s="51"/>
      <c r="CH181" s="51"/>
      <c r="CI181" s="51"/>
    </row>
    <row r="182" spans="3:87" s="8" customFormat="1">
      <c r="C182" s="19"/>
      <c r="G182" s="19"/>
      <c r="CE182" s="51"/>
      <c r="CF182" s="51"/>
      <c r="CG182" s="51"/>
      <c r="CH182" s="51"/>
      <c r="CI182" s="51"/>
    </row>
    <row r="183" spans="3:87" s="8" customFormat="1">
      <c r="C183" s="19"/>
      <c r="G183" s="19"/>
      <c r="CE183" s="51"/>
      <c r="CF183" s="51"/>
      <c r="CG183" s="51"/>
      <c r="CH183" s="51"/>
      <c r="CI183" s="51"/>
    </row>
    <row r="184" spans="3:87" s="8" customFormat="1">
      <c r="C184" s="19"/>
      <c r="G184" s="19"/>
      <c r="CE184" s="51"/>
      <c r="CF184" s="51"/>
      <c r="CG184" s="51"/>
      <c r="CH184" s="51"/>
      <c r="CI184" s="51"/>
    </row>
    <row r="185" spans="3:87" s="8" customFormat="1">
      <c r="C185" s="19"/>
      <c r="G185" s="19"/>
      <c r="CE185" s="51"/>
      <c r="CF185" s="51"/>
      <c r="CG185" s="51"/>
      <c r="CH185" s="51"/>
      <c r="CI185" s="51"/>
    </row>
    <row r="186" spans="3:87" s="8" customFormat="1">
      <c r="C186" s="19"/>
      <c r="G186" s="19"/>
      <c r="CE186" s="51"/>
      <c r="CF186" s="51"/>
      <c r="CG186" s="51"/>
      <c r="CH186" s="51"/>
      <c r="CI186" s="51"/>
    </row>
    <row r="187" spans="3:87" s="8" customFormat="1">
      <c r="C187" s="19"/>
      <c r="G187" s="19"/>
      <c r="CE187" s="51"/>
      <c r="CF187" s="51"/>
      <c r="CG187" s="51"/>
      <c r="CH187" s="51"/>
      <c r="CI187" s="51"/>
    </row>
    <row r="188" spans="3:87" s="8" customFormat="1">
      <c r="C188" s="19"/>
      <c r="G188" s="19"/>
      <c r="CE188" s="51"/>
      <c r="CF188" s="51"/>
      <c r="CG188" s="51"/>
      <c r="CH188" s="51"/>
      <c r="CI188" s="51"/>
    </row>
    <row r="189" spans="3:87" s="8" customFormat="1">
      <c r="C189" s="19"/>
      <c r="G189" s="19"/>
      <c r="CE189" s="51"/>
      <c r="CF189" s="51"/>
      <c r="CG189" s="51"/>
      <c r="CH189" s="51"/>
      <c r="CI189" s="51"/>
    </row>
    <row r="190" spans="3:87" s="8" customFormat="1">
      <c r="C190" s="19"/>
      <c r="G190" s="19"/>
      <c r="CE190" s="51"/>
      <c r="CF190" s="51"/>
      <c r="CG190" s="51"/>
      <c r="CH190" s="51"/>
      <c r="CI190" s="51"/>
    </row>
    <row r="191" spans="3:87" s="8" customFormat="1">
      <c r="C191" s="19"/>
      <c r="G191" s="19"/>
      <c r="CE191" s="51"/>
      <c r="CF191" s="51"/>
      <c r="CG191" s="51"/>
      <c r="CH191" s="51"/>
      <c r="CI191" s="51"/>
    </row>
    <row r="192" spans="3:87" s="8" customFormat="1">
      <c r="C192" s="19"/>
      <c r="G192" s="19"/>
      <c r="CE192" s="51"/>
      <c r="CF192" s="51"/>
      <c r="CG192" s="51"/>
      <c r="CH192" s="51"/>
      <c r="CI192" s="51"/>
    </row>
    <row r="193" spans="3:87" s="8" customFormat="1">
      <c r="C193" s="19"/>
      <c r="G193" s="19"/>
      <c r="CE193" s="51"/>
      <c r="CF193" s="51"/>
      <c r="CG193" s="51"/>
      <c r="CH193" s="51"/>
      <c r="CI193" s="51"/>
    </row>
    <row r="194" spans="3:87" s="8" customFormat="1">
      <c r="C194" s="19"/>
      <c r="G194" s="19"/>
      <c r="CE194" s="51"/>
      <c r="CF194" s="51"/>
      <c r="CG194" s="51"/>
      <c r="CH194" s="51"/>
      <c r="CI194" s="51"/>
    </row>
    <row r="195" spans="3:87" s="8" customFormat="1">
      <c r="C195" s="19"/>
      <c r="G195" s="19"/>
      <c r="CE195" s="51"/>
      <c r="CF195" s="51"/>
      <c r="CG195" s="51"/>
      <c r="CH195" s="51"/>
      <c r="CI195" s="51"/>
    </row>
    <row r="196" spans="3:87" s="8" customFormat="1">
      <c r="C196" s="19"/>
      <c r="G196" s="19"/>
      <c r="CE196" s="51"/>
      <c r="CF196" s="51"/>
      <c r="CG196" s="51"/>
      <c r="CH196" s="51"/>
      <c r="CI196" s="51"/>
    </row>
    <row r="197" spans="3:87" s="8" customFormat="1">
      <c r="C197" s="19"/>
      <c r="G197" s="19"/>
      <c r="CE197" s="51"/>
      <c r="CF197" s="51"/>
      <c r="CG197" s="51"/>
      <c r="CH197" s="51"/>
      <c r="CI197" s="51"/>
    </row>
    <row r="198" spans="3:87" s="8" customFormat="1">
      <c r="C198" s="19"/>
      <c r="G198" s="19"/>
      <c r="CE198" s="51"/>
      <c r="CF198" s="51"/>
      <c r="CG198" s="51"/>
      <c r="CH198" s="51"/>
      <c r="CI198" s="51"/>
    </row>
    <row r="199" spans="3:87" s="8" customFormat="1">
      <c r="C199" s="19"/>
      <c r="G199" s="19"/>
      <c r="CE199" s="51"/>
      <c r="CF199" s="51"/>
      <c r="CG199" s="51"/>
      <c r="CH199" s="51"/>
      <c r="CI199" s="51"/>
    </row>
    <row r="200" spans="3:87" s="8" customFormat="1">
      <c r="C200" s="19"/>
      <c r="G200" s="19"/>
      <c r="CE200" s="51"/>
      <c r="CF200" s="51"/>
      <c r="CG200" s="51"/>
      <c r="CH200" s="51"/>
      <c r="CI200" s="51"/>
    </row>
    <row r="201" spans="3:87" s="8" customFormat="1">
      <c r="C201" s="19"/>
      <c r="G201" s="19"/>
      <c r="CE201" s="51"/>
      <c r="CF201" s="51"/>
      <c r="CG201" s="51"/>
      <c r="CH201" s="51"/>
      <c r="CI201" s="51"/>
    </row>
    <row r="202" spans="3:87" s="8" customFormat="1">
      <c r="C202" s="19"/>
      <c r="G202" s="19"/>
      <c r="CE202" s="51"/>
      <c r="CF202" s="51"/>
      <c r="CG202" s="51"/>
      <c r="CH202" s="51"/>
      <c r="CI202" s="51"/>
    </row>
    <row r="203" spans="3:87" s="8" customFormat="1">
      <c r="C203" s="19"/>
      <c r="G203" s="19"/>
      <c r="CE203" s="51"/>
      <c r="CF203" s="51"/>
      <c r="CG203" s="51"/>
      <c r="CH203" s="51"/>
      <c r="CI203" s="51"/>
    </row>
    <row r="204" spans="3:87" s="8" customFormat="1">
      <c r="C204" s="19"/>
      <c r="G204" s="19"/>
      <c r="CE204" s="51"/>
      <c r="CF204" s="51"/>
      <c r="CG204" s="51"/>
      <c r="CH204" s="51"/>
      <c r="CI204" s="51"/>
    </row>
    <row r="205" spans="3:87" s="8" customFormat="1">
      <c r="C205" s="19"/>
      <c r="G205" s="19"/>
      <c r="CE205" s="51"/>
      <c r="CF205" s="51"/>
      <c r="CG205" s="51"/>
      <c r="CH205" s="51"/>
      <c r="CI205" s="51"/>
    </row>
    <row r="206" spans="3:87" s="8" customFormat="1">
      <c r="C206" s="19"/>
      <c r="G206" s="19"/>
      <c r="CE206" s="51"/>
      <c r="CF206" s="51"/>
      <c r="CG206" s="51"/>
      <c r="CH206" s="51"/>
      <c r="CI206" s="51"/>
    </row>
    <row r="207" spans="3:87" s="8" customFormat="1">
      <c r="C207" s="19"/>
      <c r="G207" s="19"/>
      <c r="CE207" s="51"/>
      <c r="CF207" s="51"/>
      <c r="CG207" s="51"/>
      <c r="CH207" s="51"/>
      <c r="CI207" s="51"/>
    </row>
    <row r="208" spans="3:87" s="8" customFormat="1">
      <c r="C208" s="19"/>
      <c r="G208" s="19"/>
      <c r="CE208" s="51"/>
      <c r="CF208" s="51"/>
      <c r="CG208" s="51"/>
      <c r="CH208" s="51"/>
      <c r="CI208" s="51"/>
    </row>
    <row r="209" spans="3:87" s="8" customFormat="1">
      <c r="C209" s="19"/>
      <c r="G209" s="19"/>
      <c r="CE209" s="51"/>
      <c r="CF209" s="51"/>
      <c r="CG209" s="51"/>
      <c r="CH209" s="51"/>
      <c r="CI209" s="51"/>
    </row>
    <row r="210" spans="3:87" s="8" customFormat="1">
      <c r="C210" s="19"/>
      <c r="G210" s="19"/>
      <c r="CE210" s="51"/>
      <c r="CF210" s="51"/>
      <c r="CG210" s="51"/>
      <c r="CH210" s="51"/>
      <c r="CI210" s="51"/>
    </row>
    <row r="211" spans="3:87" s="8" customFormat="1">
      <c r="C211" s="19"/>
      <c r="G211" s="19"/>
      <c r="CE211" s="51"/>
      <c r="CF211" s="51"/>
      <c r="CG211" s="51"/>
      <c r="CH211" s="51"/>
      <c r="CI211" s="51"/>
    </row>
    <row r="212" spans="3:87" s="8" customFormat="1">
      <c r="C212" s="19"/>
      <c r="G212" s="19"/>
      <c r="CE212" s="51"/>
      <c r="CF212" s="51"/>
      <c r="CG212" s="51"/>
      <c r="CH212" s="51"/>
      <c r="CI212" s="51"/>
    </row>
    <row r="213" spans="3:87" s="8" customFormat="1">
      <c r="C213" s="19"/>
      <c r="G213" s="19"/>
      <c r="CE213" s="51"/>
      <c r="CF213" s="51"/>
      <c r="CG213" s="51"/>
      <c r="CH213" s="51"/>
      <c r="CI213" s="51"/>
    </row>
    <row r="214" spans="3:87" s="8" customFormat="1">
      <c r="C214" s="19"/>
      <c r="G214" s="19"/>
      <c r="CE214" s="51"/>
      <c r="CF214" s="51"/>
      <c r="CG214" s="51"/>
      <c r="CH214" s="51"/>
      <c r="CI214" s="51"/>
    </row>
    <row r="215" spans="3:87" s="8" customFormat="1">
      <c r="C215" s="19"/>
      <c r="G215" s="19"/>
      <c r="CE215" s="51"/>
      <c r="CF215" s="51"/>
      <c r="CG215" s="51"/>
      <c r="CH215" s="51"/>
      <c r="CI215" s="51"/>
    </row>
    <row r="216" spans="3:87" s="8" customFormat="1">
      <c r="C216" s="19"/>
      <c r="G216" s="19"/>
      <c r="CE216" s="51"/>
      <c r="CF216" s="51"/>
      <c r="CG216" s="51"/>
      <c r="CH216" s="51"/>
      <c r="CI216" s="51"/>
    </row>
    <row r="217" spans="3:87" s="8" customFormat="1">
      <c r="C217" s="19"/>
      <c r="G217" s="19"/>
      <c r="CE217" s="51"/>
      <c r="CF217" s="51"/>
      <c r="CG217" s="51"/>
      <c r="CH217" s="51"/>
      <c r="CI217" s="51"/>
    </row>
    <row r="218" spans="3:87" s="8" customFormat="1">
      <c r="C218" s="19"/>
      <c r="G218" s="19"/>
      <c r="CE218" s="51"/>
      <c r="CF218" s="51"/>
      <c r="CG218" s="51"/>
      <c r="CH218" s="51"/>
      <c r="CI218" s="51"/>
    </row>
    <row r="219" spans="3:87" s="8" customFormat="1">
      <c r="C219" s="19"/>
      <c r="G219" s="19"/>
      <c r="CE219" s="51"/>
      <c r="CF219" s="51"/>
      <c r="CG219" s="51"/>
      <c r="CH219" s="51"/>
      <c r="CI219" s="51"/>
    </row>
    <row r="220" spans="3:87" s="8" customFormat="1">
      <c r="C220" s="19"/>
      <c r="G220" s="19"/>
      <c r="CE220" s="51"/>
      <c r="CF220" s="51"/>
      <c r="CG220" s="51"/>
      <c r="CH220" s="51"/>
      <c r="CI220" s="51"/>
    </row>
    <row r="221" spans="3:87" s="8" customFormat="1">
      <c r="C221" s="19"/>
      <c r="G221" s="19"/>
      <c r="CE221" s="51"/>
      <c r="CF221" s="51"/>
      <c r="CG221" s="51"/>
      <c r="CH221" s="51"/>
      <c r="CI221" s="51"/>
    </row>
    <row r="222" spans="3:87" s="8" customFormat="1">
      <c r="C222" s="19"/>
      <c r="G222" s="19"/>
      <c r="CE222" s="51"/>
      <c r="CF222" s="51"/>
      <c r="CG222" s="51"/>
      <c r="CH222" s="51"/>
      <c r="CI222" s="51"/>
    </row>
    <row r="223" spans="3:87" s="8" customFormat="1">
      <c r="C223" s="19"/>
      <c r="G223" s="19"/>
      <c r="CE223" s="51"/>
      <c r="CF223" s="51"/>
      <c r="CG223" s="51"/>
      <c r="CH223" s="51"/>
      <c r="CI223" s="51"/>
    </row>
    <row r="224" spans="3:87" s="8" customFormat="1">
      <c r="C224" s="19"/>
      <c r="G224" s="19"/>
      <c r="CE224" s="51"/>
      <c r="CF224" s="51"/>
      <c r="CG224" s="51"/>
      <c r="CH224" s="51"/>
      <c r="CI224" s="51"/>
    </row>
    <row r="225" spans="3:87" s="8" customFormat="1">
      <c r="C225" s="19"/>
      <c r="G225" s="19"/>
      <c r="CE225" s="51"/>
      <c r="CF225" s="51"/>
      <c r="CG225" s="51"/>
      <c r="CH225" s="51"/>
      <c r="CI225" s="51"/>
    </row>
    <row r="226" spans="3:87" s="8" customFormat="1">
      <c r="C226" s="19"/>
      <c r="G226" s="19"/>
      <c r="CE226" s="51"/>
      <c r="CF226" s="51"/>
      <c r="CG226" s="51"/>
      <c r="CH226" s="51"/>
      <c r="CI226" s="51"/>
    </row>
    <row r="227" spans="3:87" s="8" customFormat="1">
      <c r="C227" s="19"/>
      <c r="G227" s="19"/>
      <c r="CE227" s="51"/>
      <c r="CF227" s="51"/>
      <c r="CG227" s="51"/>
      <c r="CH227" s="51"/>
      <c r="CI227" s="51"/>
    </row>
    <row r="228" spans="3:87" s="8" customFormat="1">
      <c r="C228" s="19"/>
      <c r="G228" s="19"/>
      <c r="CE228" s="51"/>
      <c r="CF228" s="51"/>
      <c r="CG228" s="51"/>
      <c r="CH228" s="51"/>
      <c r="CI228" s="51"/>
    </row>
    <row r="229" spans="3:87" s="8" customFormat="1">
      <c r="C229" s="19"/>
      <c r="G229" s="19"/>
      <c r="CE229" s="51"/>
      <c r="CF229" s="51"/>
      <c r="CG229" s="51"/>
      <c r="CH229" s="51"/>
      <c r="CI229" s="51"/>
    </row>
    <row r="230" spans="3:87" s="8" customFormat="1">
      <c r="C230" s="19"/>
      <c r="G230" s="19"/>
      <c r="CE230" s="51"/>
      <c r="CF230" s="51"/>
      <c r="CG230" s="51"/>
      <c r="CH230" s="51"/>
      <c r="CI230" s="51"/>
    </row>
    <row r="231" spans="3:87" s="8" customFormat="1">
      <c r="C231" s="19"/>
      <c r="G231" s="19"/>
      <c r="CE231" s="51"/>
      <c r="CF231" s="51"/>
      <c r="CG231" s="51"/>
      <c r="CH231" s="51"/>
      <c r="CI231" s="51"/>
    </row>
    <row r="232" spans="3:87" s="8" customFormat="1">
      <c r="C232" s="19"/>
      <c r="G232" s="19"/>
      <c r="CE232" s="51"/>
      <c r="CF232" s="51"/>
      <c r="CG232" s="51"/>
      <c r="CH232" s="51"/>
      <c r="CI232" s="51"/>
    </row>
    <row r="233" spans="3:87" s="8" customFormat="1">
      <c r="C233" s="19"/>
      <c r="G233" s="19"/>
      <c r="CE233" s="51"/>
      <c r="CF233" s="51"/>
      <c r="CG233" s="51"/>
      <c r="CH233" s="51"/>
      <c r="CI233" s="51"/>
    </row>
    <row r="234" spans="3:87" s="8" customFormat="1">
      <c r="C234" s="19"/>
      <c r="G234" s="19"/>
      <c r="CE234" s="51"/>
      <c r="CF234" s="51"/>
      <c r="CG234" s="51"/>
      <c r="CH234" s="51"/>
      <c r="CI234" s="51"/>
    </row>
    <row r="235" spans="3:87" s="8" customFormat="1">
      <c r="C235" s="19"/>
      <c r="G235" s="19"/>
      <c r="CE235" s="51"/>
      <c r="CF235" s="51"/>
      <c r="CG235" s="51"/>
      <c r="CH235" s="51"/>
      <c r="CI235" s="51"/>
    </row>
    <row r="236" spans="3:87" s="8" customFormat="1">
      <c r="C236" s="19"/>
      <c r="G236" s="19"/>
      <c r="CE236" s="51"/>
      <c r="CF236" s="51"/>
      <c r="CG236" s="51"/>
      <c r="CH236" s="51"/>
      <c r="CI236" s="51"/>
    </row>
    <row r="237" spans="3:87" s="8" customFormat="1">
      <c r="C237" s="19"/>
      <c r="G237" s="19"/>
      <c r="CE237" s="51"/>
      <c r="CF237" s="51"/>
      <c r="CG237" s="51"/>
      <c r="CH237" s="51"/>
      <c r="CI237" s="51"/>
    </row>
    <row r="238" spans="3:87" s="8" customFormat="1">
      <c r="C238" s="19"/>
      <c r="G238" s="19"/>
      <c r="CE238" s="51"/>
      <c r="CF238" s="51"/>
      <c r="CG238" s="51"/>
      <c r="CH238" s="51"/>
      <c r="CI238" s="51"/>
    </row>
    <row r="239" spans="3:87" s="8" customFormat="1">
      <c r="C239" s="19"/>
      <c r="G239" s="19"/>
      <c r="CE239" s="51"/>
      <c r="CF239" s="51"/>
      <c r="CG239" s="51"/>
      <c r="CH239" s="51"/>
      <c r="CI239" s="51"/>
    </row>
    <row r="240" spans="3:87" s="8" customFormat="1">
      <c r="C240" s="19"/>
      <c r="G240" s="19"/>
      <c r="CE240" s="51"/>
      <c r="CF240" s="51"/>
      <c r="CG240" s="51"/>
      <c r="CH240" s="51"/>
      <c r="CI240" s="51"/>
    </row>
    <row r="241" spans="3:87" s="8" customFormat="1">
      <c r="C241" s="19"/>
      <c r="G241" s="19"/>
      <c r="CE241" s="51"/>
      <c r="CF241" s="51"/>
      <c r="CG241" s="51"/>
      <c r="CH241" s="51"/>
      <c r="CI241" s="51"/>
    </row>
    <row r="242" spans="3:87" s="8" customFormat="1">
      <c r="C242" s="19"/>
      <c r="G242" s="19"/>
      <c r="CE242" s="51"/>
      <c r="CF242" s="51"/>
      <c r="CG242" s="51"/>
      <c r="CH242" s="51"/>
      <c r="CI242" s="51"/>
    </row>
    <row r="243" spans="3:87" s="8" customFormat="1">
      <c r="C243" s="19"/>
      <c r="G243" s="19"/>
      <c r="CE243" s="51"/>
      <c r="CF243" s="51"/>
      <c r="CG243" s="51"/>
      <c r="CH243" s="51"/>
      <c r="CI243" s="51"/>
    </row>
    <row r="244" spans="3:87" s="8" customFormat="1">
      <c r="C244" s="19"/>
      <c r="G244" s="19"/>
      <c r="CE244" s="51"/>
      <c r="CF244" s="51"/>
      <c r="CG244" s="51"/>
      <c r="CH244" s="51"/>
      <c r="CI244" s="51"/>
    </row>
    <row r="245" spans="3:87" s="8" customFormat="1">
      <c r="C245" s="19"/>
      <c r="G245" s="19"/>
      <c r="CE245" s="51"/>
      <c r="CF245" s="51"/>
      <c r="CG245" s="51"/>
      <c r="CH245" s="51"/>
      <c r="CI245" s="51"/>
    </row>
    <row r="246" spans="3:87" s="8" customFormat="1">
      <c r="C246" s="19"/>
      <c r="G246" s="19"/>
      <c r="CE246" s="51"/>
      <c r="CF246" s="51"/>
      <c r="CG246" s="51"/>
      <c r="CH246" s="51"/>
      <c r="CI246" s="51"/>
    </row>
    <row r="247" spans="3:87" s="8" customFormat="1">
      <c r="C247" s="19"/>
      <c r="G247" s="19"/>
      <c r="CE247" s="51"/>
      <c r="CF247" s="51"/>
      <c r="CG247" s="51"/>
      <c r="CH247" s="51"/>
      <c r="CI247" s="51"/>
    </row>
    <row r="248" spans="3:87" s="8" customFormat="1">
      <c r="C248" s="19"/>
      <c r="G248" s="19"/>
      <c r="CE248" s="51"/>
      <c r="CF248" s="51"/>
      <c r="CG248" s="51"/>
      <c r="CH248" s="51"/>
      <c r="CI248" s="51"/>
    </row>
    <row r="249" spans="3:87" s="8" customFormat="1">
      <c r="C249" s="19"/>
      <c r="G249" s="19"/>
      <c r="CE249" s="51"/>
      <c r="CF249" s="51"/>
      <c r="CG249" s="51"/>
      <c r="CH249" s="51"/>
      <c r="CI249" s="51"/>
    </row>
    <row r="250" spans="3:87" s="8" customFormat="1">
      <c r="C250" s="19"/>
      <c r="G250" s="19"/>
      <c r="CE250" s="51"/>
      <c r="CF250" s="51"/>
      <c r="CG250" s="51"/>
      <c r="CH250" s="51"/>
      <c r="CI250" s="51"/>
    </row>
    <row r="251" spans="3:87" s="8" customFormat="1">
      <c r="C251" s="19"/>
      <c r="G251" s="19"/>
      <c r="CE251" s="51"/>
      <c r="CF251" s="51"/>
      <c r="CG251" s="51"/>
      <c r="CH251" s="51"/>
      <c r="CI251" s="51"/>
    </row>
    <row r="252" spans="3:87" s="8" customFormat="1">
      <c r="C252" s="19"/>
      <c r="G252" s="19"/>
      <c r="CE252" s="51"/>
      <c r="CF252" s="51"/>
      <c r="CG252" s="51"/>
      <c r="CH252" s="51"/>
      <c r="CI252" s="51"/>
    </row>
    <row r="253" spans="3:87" s="8" customFormat="1">
      <c r="C253" s="19"/>
      <c r="G253" s="19"/>
      <c r="CE253" s="51"/>
      <c r="CF253" s="51"/>
      <c r="CG253" s="51"/>
      <c r="CH253" s="51"/>
      <c r="CI253" s="51"/>
    </row>
    <row r="254" spans="3:87" s="8" customFormat="1">
      <c r="C254" s="19"/>
      <c r="G254" s="19"/>
      <c r="CE254" s="51"/>
      <c r="CF254" s="51"/>
      <c r="CG254" s="51"/>
      <c r="CH254" s="51"/>
      <c r="CI254" s="51"/>
    </row>
    <row r="255" spans="3:87" s="8" customFormat="1">
      <c r="C255" s="19"/>
      <c r="G255" s="19"/>
      <c r="CE255" s="51"/>
      <c r="CF255" s="51"/>
      <c r="CG255" s="51"/>
      <c r="CH255" s="51"/>
      <c r="CI255" s="51"/>
    </row>
    <row r="256" spans="3:87" s="8" customFormat="1">
      <c r="C256" s="19"/>
      <c r="G256" s="19"/>
      <c r="CE256" s="51"/>
      <c r="CF256" s="51"/>
      <c r="CG256" s="51"/>
      <c r="CH256" s="51"/>
      <c r="CI256" s="51"/>
    </row>
    <row r="257" spans="3:87" s="8" customFormat="1">
      <c r="C257" s="19"/>
      <c r="G257" s="19"/>
      <c r="CE257" s="51"/>
      <c r="CF257" s="51"/>
      <c r="CG257" s="51"/>
      <c r="CH257" s="51"/>
      <c r="CI257" s="51"/>
    </row>
    <row r="258" spans="3:87" s="8" customFormat="1">
      <c r="C258" s="19"/>
      <c r="G258" s="19"/>
      <c r="CE258" s="51"/>
      <c r="CF258" s="51"/>
      <c r="CG258" s="51"/>
      <c r="CH258" s="51"/>
      <c r="CI258" s="51"/>
    </row>
    <row r="259" spans="3:87" s="8" customFormat="1">
      <c r="C259" s="19"/>
      <c r="G259" s="19"/>
      <c r="CE259" s="51"/>
      <c r="CF259" s="51"/>
      <c r="CG259" s="51"/>
      <c r="CH259" s="51"/>
      <c r="CI259" s="51"/>
    </row>
    <row r="260" spans="3:87" s="8" customFormat="1">
      <c r="C260" s="19"/>
      <c r="G260" s="19"/>
      <c r="CE260" s="51"/>
      <c r="CF260" s="51"/>
      <c r="CG260" s="51"/>
      <c r="CH260" s="51"/>
      <c r="CI260" s="51"/>
    </row>
    <row r="261" spans="3:87" s="8" customFormat="1">
      <c r="C261" s="19"/>
      <c r="G261" s="19"/>
      <c r="CE261" s="51"/>
      <c r="CF261" s="51"/>
      <c r="CG261" s="51"/>
      <c r="CH261" s="51"/>
      <c r="CI261" s="51"/>
    </row>
    <row r="262" spans="3:87" s="8" customFormat="1">
      <c r="C262" s="19"/>
      <c r="G262" s="19"/>
      <c r="CE262" s="51"/>
      <c r="CF262" s="51"/>
      <c r="CG262" s="51"/>
      <c r="CH262" s="51"/>
      <c r="CI262" s="51"/>
    </row>
    <row r="263" spans="3:87" s="8" customFormat="1">
      <c r="C263" s="19"/>
      <c r="G263" s="19"/>
      <c r="CE263" s="51"/>
      <c r="CF263" s="51"/>
      <c r="CG263" s="51"/>
      <c r="CH263" s="51"/>
      <c r="CI263" s="51"/>
    </row>
    <row r="264" spans="3:87" s="8" customFormat="1">
      <c r="C264" s="19"/>
      <c r="G264" s="19"/>
      <c r="CE264" s="51"/>
      <c r="CF264" s="51"/>
      <c r="CG264" s="51"/>
      <c r="CH264" s="51"/>
      <c r="CI264" s="51"/>
    </row>
    <row r="265" spans="3:87" s="8" customFormat="1">
      <c r="C265" s="19"/>
      <c r="G265" s="19"/>
      <c r="CE265" s="51"/>
      <c r="CF265" s="51"/>
      <c r="CG265" s="51"/>
      <c r="CH265" s="51"/>
      <c r="CI265" s="51"/>
    </row>
    <row r="266" spans="3:87" s="8" customFormat="1">
      <c r="C266" s="19"/>
      <c r="G266" s="19"/>
      <c r="CE266" s="51"/>
      <c r="CF266" s="51"/>
      <c r="CG266" s="51"/>
      <c r="CH266" s="51"/>
      <c r="CI266" s="51"/>
    </row>
    <row r="267" spans="3:87" s="8" customFormat="1">
      <c r="C267" s="19"/>
      <c r="G267" s="19"/>
      <c r="CE267" s="51"/>
      <c r="CF267" s="51"/>
      <c r="CG267" s="51"/>
      <c r="CH267" s="51"/>
      <c r="CI267" s="51"/>
    </row>
    <row r="268" spans="3:87" s="8" customFormat="1">
      <c r="C268" s="19"/>
      <c r="G268" s="19"/>
      <c r="CE268" s="51"/>
      <c r="CF268" s="51"/>
      <c r="CG268" s="51"/>
      <c r="CH268" s="51"/>
      <c r="CI268" s="51"/>
    </row>
    <row r="269" spans="3:87" s="8" customFormat="1">
      <c r="C269" s="19"/>
      <c r="G269" s="19"/>
      <c r="CE269" s="51"/>
      <c r="CF269" s="51"/>
      <c r="CG269" s="51"/>
      <c r="CH269" s="51"/>
      <c r="CI269" s="51"/>
    </row>
    <row r="270" spans="3:87" s="8" customFormat="1">
      <c r="C270" s="19"/>
      <c r="G270" s="19"/>
      <c r="CE270" s="51"/>
      <c r="CF270" s="51"/>
      <c r="CG270" s="51"/>
      <c r="CH270" s="51"/>
      <c r="CI270" s="51"/>
    </row>
    <row r="271" spans="3:87" s="8" customFormat="1">
      <c r="C271" s="19"/>
      <c r="G271" s="19"/>
      <c r="CE271" s="51"/>
      <c r="CF271" s="51"/>
      <c r="CG271" s="51"/>
      <c r="CH271" s="51"/>
      <c r="CI271" s="51"/>
    </row>
    <row r="272" spans="3:87" s="8" customFormat="1">
      <c r="C272" s="19"/>
      <c r="G272" s="19"/>
      <c r="CE272" s="51"/>
      <c r="CF272" s="51"/>
      <c r="CG272" s="51"/>
      <c r="CH272" s="51"/>
      <c r="CI272" s="51"/>
    </row>
    <row r="273" spans="3:87" s="8" customFormat="1">
      <c r="C273" s="19"/>
      <c r="G273" s="19"/>
      <c r="CE273" s="51"/>
      <c r="CF273" s="51"/>
      <c r="CG273" s="51"/>
      <c r="CH273" s="51"/>
      <c r="CI273" s="51"/>
    </row>
    <row r="274" spans="3:87" s="8" customFormat="1">
      <c r="C274" s="19"/>
      <c r="G274" s="19"/>
      <c r="CE274" s="51"/>
      <c r="CF274" s="51"/>
      <c r="CG274" s="51"/>
      <c r="CH274" s="51"/>
      <c r="CI274" s="51"/>
    </row>
    <row r="275" spans="3:87" s="8" customFormat="1">
      <c r="C275" s="19"/>
      <c r="G275" s="19"/>
      <c r="CE275" s="51"/>
      <c r="CF275" s="51"/>
      <c r="CG275" s="51"/>
      <c r="CH275" s="51"/>
      <c r="CI275" s="51"/>
    </row>
    <row r="276" spans="3:87" s="8" customFormat="1">
      <c r="C276" s="19"/>
      <c r="G276" s="19"/>
      <c r="CE276" s="51"/>
      <c r="CF276" s="51"/>
      <c r="CG276" s="51"/>
      <c r="CH276" s="51"/>
      <c r="CI276" s="51"/>
    </row>
    <row r="277" spans="3:87" s="8" customFormat="1">
      <c r="C277" s="19"/>
      <c r="G277" s="19"/>
      <c r="CE277" s="51"/>
      <c r="CF277" s="51"/>
      <c r="CG277" s="51"/>
      <c r="CH277" s="51"/>
      <c r="CI277" s="51"/>
    </row>
    <row r="278" spans="3:87" s="8" customFormat="1">
      <c r="C278" s="19"/>
      <c r="G278" s="19"/>
      <c r="CE278" s="51"/>
      <c r="CF278" s="51"/>
      <c r="CG278" s="51"/>
      <c r="CH278" s="51"/>
      <c r="CI278" s="51"/>
    </row>
    <row r="279" spans="3:87" s="8" customFormat="1">
      <c r="C279" s="19"/>
      <c r="G279" s="19"/>
      <c r="CE279" s="51"/>
      <c r="CF279" s="51"/>
      <c r="CG279" s="51"/>
      <c r="CH279" s="51"/>
      <c r="CI279" s="51"/>
    </row>
    <row r="280" spans="3:87" s="8" customFormat="1">
      <c r="C280" s="19"/>
      <c r="G280" s="19"/>
      <c r="CE280" s="51"/>
      <c r="CF280" s="51"/>
      <c r="CG280" s="51"/>
      <c r="CH280" s="51"/>
      <c r="CI280" s="51"/>
    </row>
    <row r="281" spans="3:87" s="8" customFormat="1">
      <c r="C281" s="19"/>
      <c r="G281" s="19"/>
      <c r="CE281" s="51"/>
      <c r="CF281" s="51"/>
      <c r="CG281" s="51"/>
      <c r="CH281" s="51"/>
      <c r="CI281" s="51"/>
    </row>
    <row r="282" spans="3:87" s="8" customFormat="1">
      <c r="C282" s="19"/>
      <c r="G282" s="19"/>
      <c r="CE282" s="51"/>
      <c r="CF282" s="51"/>
      <c r="CG282" s="51"/>
      <c r="CH282" s="51"/>
      <c r="CI282" s="51"/>
    </row>
    <row r="283" spans="3:87" s="8" customFormat="1">
      <c r="C283" s="19"/>
      <c r="G283" s="19"/>
      <c r="CE283" s="51"/>
      <c r="CF283" s="51"/>
      <c r="CG283" s="51"/>
      <c r="CH283" s="51"/>
      <c r="CI283" s="51"/>
    </row>
    <row r="284" spans="3:87" s="8" customFormat="1">
      <c r="C284" s="19"/>
      <c r="G284" s="19"/>
      <c r="CE284" s="51"/>
      <c r="CF284" s="51"/>
      <c r="CG284" s="51"/>
      <c r="CH284" s="51"/>
      <c r="CI284" s="51"/>
    </row>
    <row r="285" spans="3:87" s="8" customFormat="1">
      <c r="C285" s="19"/>
      <c r="G285" s="19"/>
      <c r="CE285" s="51"/>
      <c r="CF285" s="51"/>
      <c r="CG285" s="51"/>
      <c r="CH285" s="51"/>
      <c r="CI285" s="51"/>
    </row>
    <row r="286" spans="3:87" s="8" customFormat="1">
      <c r="C286" s="19"/>
      <c r="G286" s="19"/>
      <c r="CE286" s="51"/>
      <c r="CF286" s="51"/>
      <c r="CG286" s="51"/>
      <c r="CH286" s="51"/>
      <c r="CI286" s="51"/>
    </row>
    <row r="287" spans="3:87" s="8" customFormat="1">
      <c r="C287" s="19"/>
      <c r="G287" s="19"/>
      <c r="CE287" s="51"/>
      <c r="CF287" s="51"/>
      <c r="CG287" s="51"/>
      <c r="CH287" s="51"/>
      <c r="CI287" s="51"/>
    </row>
    <row r="288" spans="3:87" s="8" customFormat="1">
      <c r="C288" s="19"/>
      <c r="G288" s="19"/>
      <c r="CE288" s="51"/>
      <c r="CF288" s="51"/>
      <c r="CG288" s="51"/>
      <c r="CH288" s="51"/>
      <c r="CI288" s="51"/>
    </row>
    <row r="289" spans="3:87" s="8" customFormat="1">
      <c r="C289" s="19"/>
      <c r="G289" s="19"/>
      <c r="CE289" s="51"/>
      <c r="CF289" s="51"/>
      <c r="CG289" s="51"/>
      <c r="CH289" s="51"/>
      <c r="CI289" s="51"/>
    </row>
    <row r="290" spans="3:87" s="8" customFormat="1">
      <c r="C290" s="19"/>
      <c r="G290" s="19"/>
      <c r="CE290" s="51"/>
      <c r="CF290" s="51"/>
      <c r="CG290" s="51"/>
      <c r="CH290" s="51"/>
      <c r="CI290" s="51"/>
    </row>
    <row r="291" spans="3:87" s="8" customFormat="1">
      <c r="C291" s="19"/>
      <c r="G291" s="19"/>
      <c r="CE291" s="51"/>
      <c r="CF291" s="51"/>
      <c r="CG291" s="51"/>
      <c r="CH291" s="51"/>
      <c r="CI291" s="51"/>
    </row>
    <row r="292" spans="3:87" s="8" customFormat="1">
      <c r="C292" s="19"/>
      <c r="G292" s="19"/>
      <c r="CE292" s="51"/>
      <c r="CF292" s="51"/>
      <c r="CG292" s="51"/>
      <c r="CH292" s="51"/>
      <c r="CI292" s="51"/>
    </row>
    <row r="293" spans="3:87" s="8" customFormat="1">
      <c r="C293" s="19"/>
      <c r="G293" s="19"/>
      <c r="CE293" s="51"/>
      <c r="CF293" s="51"/>
      <c r="CG293" s="51"/>
      <c r="CH293" s="51"/>
      <c r="CI293" s="51"/>
    </row>
    <row r="294" spans="3:87" s="8" customFormat="1">
      <c r="C294" s="19"/>
      <c r="G294" s="19"/>
      <c r="CE294" s="51"/>
      <c r="CF294" s="51"/>
      <c r="CG294" s="51"/>
      <c r="CH294" s="51"/>
      <c r="CI294" s="51"/>
    </row>
    <row r="295" spans="3:87" s="8" customFormat="1">
      <c r="C295" s="19"/>
      <c r="G295" s="19"/>
      <c r="CE295" s="51"/>
      <c r="CF295" s="51"/>
      <c r="CG295" s="51"/>
      <c r="CH295" s="51"/>
      <c r="CI295" s="51"/>
    </row>
    <row r="296" spans="3:87" s="8" customFormat="1">
      <c r="C296" s="19"/>
      <c r="G296" s="19"/>
      <c r="CE296" s="51"/>
      <c r="CF296" s="51"/>
      <c r="CG296" s="51"/>
      <c r="CH296" s="51"/>
      <c r="CI296" s="51"/>
    </row>
    <row r="297" spans="3:87" s="8" customFormat="1">
      <c r="C297" s="19"/>
      <c r="G297" s="19"/>
      <c r="CE297" s="51"/>
      <c r="CF297" s="51"/>
      <c r="CG297" s="51"/>
      <c r="CH297" s="51"/>
      <c r="CI297" s="51"/>
    </row>
    <row r="298" spans="3:87" s="8" customFormat="1">
      <c r="C298" s="19"/>
      <c r="G298" s="19"/>
      <c r="CE298" s="51"/>
      <c r="CF298" s="51"/>
      <c r="CG298" s="51"/>
      <c r="CH298" s="51"/>
      <c r="CI298" s="51"/>
    </row>
    <row r="299" spans="3:87" s="8" customFormat="1">
      <c r="C299" s="19"/>
      <c r="G299" s="19"/>
      <c r="CE299" s="51"/>
      <c r="CF299" s="51"/>
      <c r="CG299" s="51"/>
      <c r="CH299" s="51"/>
      <c r="CI299" s="51"/>
    </row>
    <row r="300" spans="3:87" s="8" customFormat="1">
      <c r="C300" s="19"/>
      <c r="G300" s="19"/>
      <c r="CE300" s="51"/>
      <c r="CF300" s="51"/>
      <c r="CG300" s="51"/>
      <c r="CH300" s="51"/>
      <c r="CI300" s="51"/>
    </row>
    <row r="301" spans="3:87" s="8" customFormat="1">
      <c r="C301" s="19"/>
      <c r="G301" s="19"/>
      <c r="CE301" s="51"/>
      <c r="CF301" s="51"/>
      <c r="CG301" s="51"/>
      <c r="CH301" s="51"/>
      <c r="CI301" s="51"/>
    </row>
    <row r="302" spans="3:87" s="8" customFormat="1">
      <c r="C302" s="19"/>
      <c r="G302" s="19"/>
      <c r="CE302" s="51"/>
      <c r="CF302" s="51"/>
      <c r="CG302" s="51"/>
      <c r="CH302" s="51"/>
      <c r="CI302" s="51"/>
    </row>
    <row r="303" spans="3:87" s="8" customFormat="1">
      <c r="C303" s="19"/>
      <c r="G303" s="19"/>
      <c r="CE303" s="51"/>
      <c r="CF303" s="51"/>
      <c r="CG303" s="51"/>
      <c r="CH303" s="51"/>
      <c r="CI303" s="51"/>
    </row>
    <row r="304" spans="3:87" s="8" customFormat="1">
      <c r="C304" s="19"/>
      <c r="G304" s="19"/>
      <c r="CE304" s="51"/>
      <c r="CF304" s="51"/>
      <c r="CG304" s="51"/>
      <c r="CH304" s="51"/>
      <c r="CI304" s="51"/>
    </row>
    <row r="305" spans="3:87" s="8" customFormat="1">
      <c r="C305" s="19"/>
      <c r="G305" s="19"/>
      <c r="CE305" s="51"/>
      <c r="CF305" s="51"/>
      <c r="CG305" s="51"/>
      <c r="CH305" s="51"/>
      <c r="CI305" s="51"/>
    </row>
    <row r="306" spans="3:87" s="8" customFormat="1">
      <c r="C306" s="19"/>
      <c r="G306" s="19"/>
      <c r="CE306" s="51"/>
      <c r="CF306" s="51"/>
      <c r="CG306" s="51"/>
      <c r="CH306" s="51"/>
      <c r="CI306" s="51"/>
    </row>
    <row r="307" spans="3:87" s="8" customFormat="1">
      <c r="C307" s="19"/>
      <c r="G307" s="19"/>
      <c r="CE307" s="51"/>
      <c r="CF307" s="51"/>
      <c r="CG307" s="51"/>
      <c r="CH307" s="51"/>
      <c r="CI307" s="51"/>
    </row>
    <row r="308" spans="3:87" s="8" customFormat="1">
      <c r="C308" s="19"/>
      <c r="G308" s="19"/>
      <c r="CE308" s="51"/>
      <c r="CF308" s="51"/>
      <c r="CG308" s="51"/>
      <c r="CH308" s="51"/>
      <c r="CI308" s="51"/>
    </row>
    <row r="309" spans="3:87" s="8" customFormat="1">
      <c r="C309" s="19"/>
      <c r="G309" s="19"/>
      <c r="CE309" s="51"/>
      <c r="CF309" s="51"/>
      <c r="CG309" s="51"/>
      <c r="CH309" s="51"/>
      <c r="CI309" s="51"/>
    </row>
    <row r="310" spans="3:87" s="8" customFormat="1">
      <c r="C310" s="19"/>
      <c r="G310" s="19"/>
      <c r="CE310" s="51"/>
      <c r="CF310" s="51"/>
      <c r="CG310" s="51"/>
      <c r="CH310" s="51"/>
      <c r="CI310" s="51"/>
    </row>
    <row r="311" spans="3:87" s="8" customFormat="1">
      <c r="C311" s="19"/>
      <c r="G311" s="19"/>
      <c r="CE311" s="51"/>
      <c r="CF311" s="51"/>
      <c r="CG311" s="51"/>
      <c r="CH311" s="51"/>
      <c r="CI311" s="51"/>
    </row>
    <row r="312" spans="3:87" s="8" customFormat="1">
      <c r="C312" s="19"/>
      <c r="G312" s="19"/>
      <c r="CE312" s="51"/>
      <c r="CF312" s="51"/>
      <c r="CG312" s="51"/>
      <c r="CH312" s="51"/>
      <c r="CI312" s="51"/>
    </row>
    <row r="313" spans="3:87" s="8" customFormat="1">
      <c r="C313" s="19"/>
      <c r="G313" s="19"/>
      <c r="CE313" s="51"/>
      <c r="CF313" s="51"/>
      <c r="CG313" s="51"/>
      <c r="CH313" s="51"/>
      <c r="CI313" s="51"/>
    </row>
    <row r="314" spans="3:87" s="8" customFormat="1">
      <c r="C314" s="19"/>
      <c r="G314" s="19"/>
      <c r="CE314" s="51"/>
      <c r="CF314" s="51"/>
      <c r="CG314" s="51"/>
      <c r="CH314" s="51"/>
      <c r="CI314" s="51"/>
    </row>
    <row r="315" spans="3:87" s="8" customFormat="1">
      <c r="C315" s="19"/>
      <c r="G315" s="19"/>
      <c r="CE315" s="51"/>
      <c r="CF315" s="51"/>
      <c r="CG315" s="51"/>
      <c r="CH315" s="51"/>
      <c r="CI315" s="51"/>
    </row>
    <row r="316" spans="3:87" s="8" customFormat="1">
      <c r="C316" s="19"/>
      <c r="G316" s="19"/>
      <c r="CE316" s="51"/>
      <c r="CF316" s="51"/>
      <c r="CG316" s="51"/>
      <c r="CH316" s="51"/>
      <c r="CI316" s="51"/>
    </row>
    <row r="317" spans="3:87" s="8" customFormat="1">
      <c r="C317" s="19"/>
      <c r="G317" s="19"/>
      <c r="CE317" s="51"/>
      <c r="CF317" s="51"/>
      <c r="CG317" s="51"/>
      <c r="CH317" s="51"/>
      <c r="CI317" s="51"/>
    </row>
    <row r="318" spans="3:87" s="8" customFormat="1">
      <c r="C318" s="19"/>
      <c r="G318" s="19"/>
      <c r="CE318" s="51"/>
      <c r="CF318" s="51"/>
      <c r="CG318" s="51"/>
      <c r="CH318" s="51"/>
      <c r="CI318" s="51"/>
    </row>
    <row r="319" spans="3:87" s="8" customFormat="1">
      <c r="C319" s="19"/>
      <c r="G319" s="19"/>
      <c r="CE319" s="51"/>
      <c r="CF319" s="51"/>
      <c r="CG319" s="51"/>
      <c r="CH319" s="51"/>
      <c r="CI319" s="51"/>
    </row>
    <row r="320" spans="3:87" s="8" customFormat="1">
      <c r="C320" s="19"/>
      <c r="G320" s="19"/>
      <c r="CE320" s="51"/>
      <c r="CF320" s="51"/>
      <c r="CG320" s="51"/>
      <c r="CH320" s="51"/>
      <c r="CI320" s="51"/>
    </row>
    <row r="321" spans="3:87" s="8" customFormat="1">
      <c r="C321" s="19"/>
      <c r="G321" s="19"/>
      <c r="CE321" s="51"/>
      <c r="CF321" s="51"/>
      <c r="CG321" s="51"/>
      <c r="CH321" s="51"/>
      <c r="CI321" s="51"/>
    </row>
    <row r="322" spans="3:87" s="8" customFormat="1">
      <c r="C322" s="19"/>
      <c r="G322" s="19"/>
      <c r="CE322" s="51"/>
      <c r="CF322" s="51"/>
      <c r="CG322" s="51"/>
      <c r="CH322" s="51"/>
      <c r="CI322" s="51"/>
    </row>
    <row r="323" spans="3:87" s="8" customFormat="1">
      <c r="C323" s="19"/>
      <c r="G323" s="19"/>
      <c r="CE323" s="51"/>
      <c r="CF323" s="51"/>
      <c r="CG323" s="51"/>
      <c r="CH323" s="51"/>
      <c r="CI323" s="51"/>
    </row>
    <row r="324" spans="3:87" s="8" customFormat="1">
      <c r="C324" s="19"/>
      <c r="G324" s="19"/>
      <c r="CE324" s="51"/>
      <c r="CF324" s="51"/>
      <c r="CG324" s="51"/>
      <c r="CH324" s="51"/>
      <c r="CI324" s="51"/>
    </row>
    <row r="325" spans="3:87" s="8" customFormat="1">
      <c r="C325" s="19"/>
      <c r="G325" s="19"/>
      <c r="CE325" s="51"/>
      <c r="CF325" s="51"/>
      <c r="CG325" s="51"/>
      <c r="CH325" s="51"/>
      <c r="CI325" s="51"/>
    </row>
    <row r="326" spans="3:87" s="8" customFormat="1">
      <c r="C326" s="19"/>
      <c r="G326" s="19"/>
      <c r="CE326" s="51"/>
      <c r="CF326" s="51"/>
      <c r="CG326" s="51"/>
      <c r="CH326" s="51"/>
      <c r="CI326" s="51"/>
    </row>
    <row r="327" spans="3:87" s="8" customFormat="1">
      <c r="C327" s="19"/>
      <c r="G327" s="19"/>
      <c r="CE327" s="51"/>
      <c r="CF327" s="51"/>
      <c r="CG327" s="51"/>
      <c r="CH327" s="51"/>
      <c r="CI327" s="51"/>
    </row>
    <row r="328" spans="3:87" s="8" customFormat="1">
      <c r="C328" s="19"/>
      <c r="G328" s="19"/>
      <c r="CE328" s="51"/>
      <c r="CF328" s="51"/>
      <c r="CG328" s="51"/>
      <c r="CH328" s="51"/>
      <c r="CI328" s="51"/>
    </row>
    <row r="329" spans="3:87" s="8" customFormat="1">
      <c r="C329" s="19"/>
      <c r="G329" s="19"/>
      <c r="CE329" s="51"/>
      <c r="CF329" s="51"/>
      <c r="CG329" s="51"/>
      <c r="CH329" s="51"/>
      <c r="CI329" s="51"/>
    </row>
    <row r="330" spans="3:87" s="8" customFormat="1">
      <c r="C330" s="19"/>
      <c r="G330" s="19"/>
      <c r="CE330" s="51"/>
      <c r="CF330" s="51"/>
      <c r="CG330" s="51"/>
      <c r="CH330" s="51"/>
      <c r="CI330" s="51"/>
    </row>
    <row r="331" spans="3:87" s="8" customFormat="1">
      <c r="C331" s="19"/>
      <c r="G331" s="19"/>
      <c r="CE331" s="51"/>
      <c r="CF331" s="51"/>
      <c r="CG331" s="51"/>
      <c r="CH331" s="51"/>
      <c r="CI331" s="51"/>
    </row>
    <row r="332" spans="3:87" s="8" customFormat="1">
      <c r="C332" s="19"/>
      <c r="G332" s="19"/>
      <c r="CE332" s="51"/>
      <c r="CF332" s="51"/>
      <c r="CG332" s="51"/>
      <c r="CH332" s="51"/>
      <c r="CI332" s="51"/>
    </row>
    <row r="333" spans="3:87" s="8" customFormat="1">
      <c r="C333" s="19"/>
      <c r="G333" s="19"/>
      <c r="CE333" s="51"/>
      <c r="CF333" s="51"/>
      <c r="CG333" s="51"/>
      <c r="CH333" s="51"/>
      <c r="CI333" s="51"/>
    </row>
    <row r="334" spans="3:87" s="8" customFormat="1">
      <c r="C334" s="19"/>
      <c r="G334" s="19"/>
      <c r="CE334" s="51"/>
      <c r="CF334" s="51"/>
      <c r="CG334" s="51"/>
      <c r="CH334" s="51"/>
      <c r="CI334" s="51"/>
    </row>
    <row r="335" spans="3:87" s="8" customFormat="1">
      <c r="C335" s="19"/>
      <c r="G335" s="19"/>
      <c r="CE335" s="51"/>
      <c r="CF335" s="51"/>
      <c r="CG335" s="51"/>
      <c r="CH335" s="51"/>
      <c r="CI335" s="51"/>
    </row>
    <row r="336" spans="3:87" s="8" customFormat="1">
      <c r="C336" s="19"/>
      <c r="G336" s="19"/>
      <c r="CE336" s="51"/>
      <c r="CF336" s="51"/>
      <c r="CG336" s="51"/>
      <c r="CH336" s="51"/>
      <c r="CI336" s="51"/>
    </row>
    <row r="337" spans="3:87" s="8" customFormat="1">
      <c r="C337" s="19"/>
      <c r="G337" s="19"/>
      <c r="CE337" s="51"/>
      <c r="CF337" s="51"/>
      <c r="CG337" s="51"/>
      <c r="CH337" s="51"/>
      <c r="CI337" s="51"/>
    </row>
    <row r="338" spans="3:87" s="8" customFormat="1">
      <c r="C338" s="19"/>
      <c r="G338" s="19"/>
      <c r="CE338" s="51"/>
      <c r="CF338" s="51"/>
      <c r="CG338" s="51"/>
      <c r="CH338" s="51"/>
      <c r="CI338" s="51"/>
    </row>
    <row r="339" spans="3:87" s="8" customFormat="1">
      <c r="C339" s="19"/>
      <c r="G339" s="19"/>
      <c r="CE339" s="51"/>
      <c r="CF339" s="51"/>
      <c r="CG339" s="51"/>
      <c r="CH339" s="51"/>
      <c r="CI339" s="51"/>
    </row>
    <row r="340" spans="3:87" s="8" customFormat="1">
      <c r="C340" s="19"/>
      <c r="G340" s="19"/>
      <c r="CE340" s="51"/>
      <c r="CF340" s="51"/>
      <c r="CG340" s="51"/>
      <c r="CH340" s="51"/>
      <c r="CI340" s="51"/>
    </row>
    <row r="341" spans="3:87" s="8" customFormat="1">
      <c r="C341" s="19"/>
      <c r="G341" s="19"/>
      <c r="CE341" s="51"/>
      <c r="CF341" s="51"/>
      <c r="CG341" s="51"/>
      <c r="CH341" s="51"/>
      <c r="CI341" s="51"/>
    </row>
    <row r="342" spans="3:87" s="8" customFormat="1">
      <c r="C342" s="19"/>
      <c r="G342" s="19"/>
      <c r="CE342" s="51"/>
      <c r="CF342" s="51"/>
      <c r="CG342" s="51"/>
      <c r="CH342" s="51"/>
      <c r="CI342" s="51"/>
    </row>
    <row r="343" spans="3:87" s="8" customFormat="1">
      <c r="C343" s="19"/>
      <c r="G343" s="19"/>
      <c r="CE343" s="51"/>
      <c r="CF343" s="51"/>
      <c r="CG343" s="51"/>
      <c r="CH343" s="51"/>
      <c r="CI343" s="51"/>
    </row>
    <row r="344" spans="3:87" s="8" customFormat="1">
      <c r="C344" s="19"/>
      <c r="G344" s="19"/>
      <c r="CE344" s="51"/>
      <c r="CF344" s="51"/>
      <c r="CG344" s="51"/>
      <c r="CH344" s="51"/>
      <c r="CI344" s="51"/>
    </row>
    <row r="345" spans="3:87" s="8" customFormat="1">
      <c r="C345" s="19"/>
      <c r="G345" s="19"/>
      <c r="CE345" s="51"/>
      <c r="CF345" s="51"/>
      <c r="CG345" s="51"/>
      <c r="CH345" s="51"/>
      <c r="CI345" s="51"/>
    </row>
    <row r="346" spans="3:87" s="8" customFormat="1">
      <c r="C346" s="19"/>
      <c r="G346" s="19"/>
      <c r="CE346" s="51"/>
      <c r="CF346" s="51"/>
      <c r="CG346" s="51"/>
      <c r="CH346" s="51"/>
      <c r="CI346" s="51"/>
    </row>
    <row r="347" spans="3:87" s="8" customFormat="1">
      <c r="C347" s="19"/>
      <c r="G347" s="19"/>
      <c r="CE347" s="51"/>
      <c r="CF347" s="51"/>
      <c r="CG347" s="51"/>
      <c r="CH347" s="51"/>
      <c r="CI347" s="51"/>
    </row>
    <row r="348" spans="3:87" s="8" customFormat="1">
      <c r="C348" s="19"/>
      <c r="G348" s="19"/>
      <c r="CE348" s="51"/>
      <c r="CF348" s="51"/>
      <c r="CG348" s="51"/>
      <c r="CH348" s="51"/>
      <c r="CI348" s="51"/>
    </row>
    <row r="349" spans="3:87" s="8" customFormat="1">
      <c r="C349" s="19"/>
      <c r="G349" s="19"/>
      <c r="CE349" s="51"/>
      <c r="CF349" s="51"/>
      <c r="CG349" s="51"/>
      <c r="CH349" s="51"/>
      <c r="CI349" s="51"/>
    </row>
    <row r="350" spans="3:87" s="8" customFormat="1">
      <c r="C350" s="19"/>
      <c r="G350" s="19"/>
      <c r="CE350" s="51"/>
      <c r="CF350" s="51"/>
      <c r="CG350" s="51"/>
      <c r="CH350" s="51"/>
      <c r="CI350" s="51"/>
    </row>
    <row r="351" spans="3:87" s="8" customFormat="1">
      <c r="C351" s="19"/>
      <c r="G351" s="19"/>
      <c r="CE351" s="51"/>
      <c r="CF351" s="51"/>
      <c r="CG351" s="51"/>
      <c r="CH351" s="51"/>
      <c r="CI351" s="51"/>
    </row>
    <row r="352" spans="3:87" s="8" customFormat="1">
      <c r="C352" s="19"/>
      <c r="G352" s="19"/>
      <c r="CE352" s="51"/>
      <c r="CF352" s="51"/>
      <c r="CG352" s="51"/>
      <c r="CH352" s="51"/>
      <c r="CI352" s="51"/>
    </row>
    <row r="353" spans="3:87" s="8" customFormat="1">
      <c r="C353" s="19"/>
      <c r="G353" s="19"/>
      <c r="CE353" s="51"/>
      <c r="CF353" s="51"/>
      <c r="CG353" s="51"/>
      <c r="CH353" s="51"/>
      <c r="CI353" s="51"/>
    </row>
    <row r="354" spans="3:87" s="8" customFormat="1">
      <c r="C354" s="19"/>
      <c r="G354" s="19"/>
      <c r="CE354" s="51"/>
      <c r="CF354" s="51"/>
      <c r="CG354" s="51"/>
      <c r="CH354" s="51"/>
      <c r="CI354" s="51"/>
    </row>
    <row r="355" spans="3:87" s="8" customFormat="1">
      <c r="C355" s="19"/>
      <c r="G355" s="19"/>
      <c r="CE355" s="51"/>
      <c r="CF355" s="51"/>
      <c r="CG355" s="51"/>
      <c r="CH355" s="51"/>
      <c r="CI355" s="51"/>
    </row>
    <row r="356" spans="3:87" s="8" customFormat="1">
      <c r="C356" s="19"/>
      <c r="G356" s="19"/>
      <c r="CE356" s="51"/>
      <c r="CF356" s="51"/>
      <c r="CG356" s="51"/>
      <c r="CH356" s="51"/>
      <c r="CI356" s="51"/>
    </row>
    <row r="357" spans="3:87" s="8" customFormat="1">
      <c r="C357" s="19"/>
      <c r="G357" s="19"/>
      <c r="CE357" s="51"/>
      <c r="CF357" s="51"/>
      <c r="CG357" s="51"/>
      <c r="CH357" s="51"/>
      <c r="CI357" s="51"/>
    </row>
    <row r="358" spans="3:87" s="8" customFormat="1">
      <c r="C358" s="19"/>
      <c r="G358" s="19"/>
      <c r="CE358" s="51"/>
      <c r="CF358" s="51"/>
      <c r="CG358" s="51"/>
      <c r="CH358" s="51"/>
      <c r="CI358" s="51"/>
    </row>
    <row r="359" spans="3:87" s="8" customFormat="1">
      <c r="C359" s="19"/>
      <c r="G359" s="19"/>
      <c r="CE359" s="51"/>
      <c r="CF359" s="51"/>
      <c r="CG359" s="51"/>
      <c r="CH359" s="51"/>
      <c r="CI359" s="51"/>
    </row>
    <row r="360" spans="3:87" s="8" customFormat="1">
      <c r="C360" s="19"/>
      <c r="G360" s="19"/>
      <c r="CE360" s="51"/>
      <c r="CF360" s="51"/>
      <c r="CG360" s="51"/>
      <c r="CH360" s="51"/>
      <c r="CI360" s="51"/>
    </row>
    <row r="361" spans="3:87" s="8" customFormat="1">
      <c r="C361" s="19"/>
      <c r="G361" s="19"/>
      <c r="CE361" s="51"/>
      <c r="CF361" s="51"/>
      <c r="CG361" s="51"/>
      <c r="CH361" s="51"/>
      <c r="CI361" s="51"/>
    </row>
    <row r="362" spans="3:87" s="8" customFormat="1">
      <c r="C362" s="19"/>
      <c r="G362" s="19"/>
      <c r="CE362" s="51"/>
      <c r="CF362" s="51"/>
      <c r="CG362" s="51"/>
      <c r="CH362" s="51"/>
      <c r="CI362" s="51"/>
    </row>
    <row r="363" spans="3:87" s="8" customFormat="1">
      <c r="C363" s="19"/>
      <c r="G363" s="19"/>
      <c r="CE363" s="51"/>
      <c r="CF363" s="51"/>
      <c r="CG363" s="51"/>
      <c r="CH363" s="51"/>
      <c r="CI363" s="51"/>
    </row>
    <row r="364" spans="3:87" s="8" customFormat="1">
      <c r="C364" s="19"/>
      <c r="G364" s="19"/>
      <c r="CE364" s="51"/>
      <c r="CF364" s="51"/>
      <c r="CG364" s="51"/>
      <c r="CH364" s="51"/>
      <c r="CI364" s="51"/>
    </row>
    <row r="365" spans="3:87" s="8" customFormat="1">
      <c r="C365" s="19"/>
      <c r="G365" s="19"/>
      <c r="CE365" s="51"/>
      <c r="CF365" s="51"/>
      <c r="CG365" s="51"/>
      <c r="CH365" s="51"/>
      <c r="CI365" s="51"/>
    </row>
    <row r="366" spans="3:87" s="8" customFormat="1">
      <c r="C366" s="19"/>
      <c r="G366" s="19"/>
      <c r="CE366" s="51"/>
      <c r="CF366" s="51"/>
      <c r="CG366" s="51"/>
      <c r="CH366" s="51"/>
      <c r="CI366" s="51"/>
    </row>
    <row r="367" spans="3:87" s="8" customFormat="1">
      <c r="C367" s="19"/>
      <c r="G367" s="19"/>
      <c r="CE367" s="51"/>
      <c r="CF367" s="51"/>
      <c r="CG367" s="51"/>
      <c r="CH367" s="51"/>
      <c r="CI367" s="51"/>
    </row>
    <row r="368" spans="3:87" s="8" customFormat="1">
      <c r="C368" s="19"/>
      <c r="G368" s="19"/>
      <c r="CE368" s="51"/>
      <c r="CF368" s="51"/>
      <c r="CG368" s="51"/>
      <c r="CH368" s="51"/>
      <c r="CI368" s="51"/>
    </row>
    <row r="369" spans="3:87" s="8" customFormat="1">
      <c r="C369" s="19"/>
      <c r="G369" s="19"/>
      <c r="CE369" s="51"/>
      <c r="CF369" s="51"/>
      <c r="CG369" s="51"/>
      <c r="CH369" s="51"/>
      <c r="CI369" s="51"/>
    </row>
    <row r="370" spans="3:87" s="8" customFormat="1">
      <c r="C370" s="19"/>
      <c r="G370" s="19"/>
      <c r="CE370" s="51"/>
      <c r="CF370" s="51"/>
      <c r="CG370" s="51"/>
      <c r="CH370" s="51"/>
      <c r="CI370" s="51"/>
    </row>
    <row r="371" spans="3:87" s="8" customFormat="1">
      <c r="C371" s="19"/>
      <c r="G371" s="19"/>
      <c r="CE371" s="51"/>
      <c r="CF371" s="51"/>
      <c r="CG371" s="51"/>
      <c r="CH371" s="51"/>
      <c r="CI371" s="51"/>
    </row>
    <row r="372" spans="3:87" s="8" customFormat="1">
      <c r="C372" s="19"/>
      <c r="G372" s="19"/>
      <c r="CE372" s="51"/>
      <c r="CF372" s="51"/>
      <c r="CG372" s="51"/>
      <c r="CH372" s="51"/>
      <c r="CI372" s="51"/>
    </row>
    <row r="373" spans="3:87" s="8" customFormat="1">
      <c r="C373" s="19"/>
      <c r="G373" s="19"/>
      <c r="CE373" s="51"/>
      <c r="CF373" s="51"/>
      <c r="CG373" s="51"/>
      <c r="CH373" s="51"/>
      <c r="CI373" s="51"/>
    </row>
    <row r="374" spans="3:87" s="8" customFormat="1">
      <c r="C374" s="19"/>
      <c r="G374" s="19"/>
      <c r="CE374" s="51"/>
      <c r="CF374" s="51"/>
      <c r="CG374" s="51"/>
      <c r="CH374" s="51"/>
      <c r="CI374" s="51"/>
    </row>
    <row r="375" spans="3:87" s="8" customFormat="1">
      <c r="C375" s="19"/>
      <c r="G375" s="19"/>
      <c r="CE375" s="51"/>
      <c r="CF375" s="51"/>
      <c r="CG375" s="51"/>
      <c r="CH375" s="51"/>
      <c r="CI375" s="51"/>
    </row>
    <row r="376" spans="3:87" s="8" customFormat="1">
      <c r="C376" s="19"/>
      <c r="G376" s="19"/>
      <c r="CE376" s="51"/>
      <c r="CF376" s="51"/>
      <c r="CG376" s="51"/>
      <c r="CH376" s="51"/>
      <c r="CI376" s="51"/>
    </row>
    <row r="377" spans="3:87" s="8" customFormat="1">
      <c r="C377" s="19"/>
      <c r="G377" s="19"/>
      <c r="CE377" s="51"/>
      <c r="CF377" s="51"/>
      <c r="CG377" s="51"/>
      <c r="CH377" s="51"/>
      <c r="CI377" s="51"/>
    </row>
    <row r="378" spans="3:87" s="8" customFormat="1">
      <c r="C378" s="19"/>
      <c r="G378" s="19"/>
      <c r="CE378" s="51"/>
      <c r="CF378" s="51"/>
      <c r="CG378" s="51"/>
      <c r="CH378" s="51"/>
      <c r="CI378" s="51"/>
    </row>
    <row r="379" spans="3:87" s="8" customFormat="1">
      <c r="C379" s="19"/>
      <c r="G379" s="19"/>
      <c r="CE379" s="51"/>
      <c r="CF379" s="51"/>
      <c r="CG379" s="51"/>
      <c r="CH379" s="51"/>
      <c r="CI379" s="51"/>
    </row>
    <row r="380" spans="3:87" s="8" customFormat="1">
      <c r="C380" s="19"/>
      <c r="G380" s="19"/>
      <c r="CE380" s="51"/>
      <c r="CF380" s="51"/>
      <c r="CG380" s="51"/>
      <c r="CH380" s="51"/>
      <c r="CI380" s="51"/>
    </row>
    <row r="381" spans="3:87" s="8" customFormat="1">
      <c r="C381" s="19"/>
      <c r="G381" s="19"/>
      <c r="CE381" s="51"/>
      <c r="CF381" s="51"/>
      <c r="CG381" s="51"/>
      <c r="CH381" s="51"/>
      <c r="CI381" s="51"/>
    </row>
    <row r="382" spans="3:87" s="8" customFormat="1">
      <c r="C382" s="19"/>
      <c r="G382" s="19"/>
      <c r="CE382" s="51"/>
      <c r="CF382" s="51"/>
      <c r="CG382" s="51"/>
      <c r="CH382" s="51"/>
      <c r="CI382" s="51"/>
    </row>
    <row r="383" spans="3:87" s="8" customFormat="1">
      <c r="C383" s="19"/>
      <c r="G383" s="19"/>
      <c r="CE383" s="51"/>
      <c r="CF383" s="51"/>
      <c r="CG383" s="51"/>
      <c r="CH383" s="51"/>
      <c r="CI383" s="51"/>
    </row>
    <row r="384" spans="3:87" s="8" customFormat="1">
      <c r="C384" s="19"/>
      <c r="G384" s="19"/>
      <c r="CE384" s="51"/>
      <c r="CF384" s="51"/>
      <c r="CG384" s="51"/>
      <c r="CH384" s="51"/>
      <c r="CI384" s="51"/>
    </row>
    <row r="385" spans="3:87" s="8" customFormat="1">
      <c r="C385" s="19"/>
      <c r="G385" s="19"/>
      <c r="CE385" s="51"/>
      <c r="CF385" s="51"/>
      <c r="CG385" s="51"/>
      <c r="CH385" s="51"/>
      <c r="CI385" s="51"/>
    </row>
    <row r="386" spans="3:87" s="8" customFormat="1">
      <c r="C386" s="19"/>
      <c r="G386" s="19"/>
      <c r="CE386" s="51"/>
      <c r="CF386" s="51"/>
      <c r="CG386" s="51"/>
      <c r="CH386" s="51"/>
      <c r="CI386" s="51"/>
    </row>
    <row r="387" spans="3:87" s="8" customFormat="1">
      <c r="C387" s="19"/>
      <c r="G387" s="19"/>
      <c r="CE387" s="51"/>
      <c r="CF387" s="51"/>
      <c r="CG387" s="51"/>
      <c r="CH387" s="51"/>
      <c r="CI387" s="51"/>
    </row>
    <row r="388" spans="3:87" s="8" customFormat="1">
      <c r="C388" s="19"/>
      <c r="G388" s="19"/>
      <c r="CE388" s="51"/>
      <c r="CF388" s="51"/>
      <c r="CG388" s="51"/>
      <c r="CH388" s="51"/>
      <c r="CI388" s="51"/>
    </row>
    <row r="389" spans="3:87" s="8" customFormat="1">
      <c r="C389" s="19"/>
      <c r="G389" s="19"/>
      <c r="CE389" s="51"/>
      <c r="CF389" s="51"/>
      <c r="CG389" s="51"/>
      <c r="CH389" s="51"/>
      <c r="CI389" s="51"/>
    </row>
    <row r="390" spans="3:87" s="8" customFormat="1">
      <c r="C390" s="19"/>
      <c r="G390" s="19"/>
      <c r="CE390" s="51"/>
      <c r="CF390" s="51"/>
      <c r="CG390" s="51"/>
      <c r="CH390" s="51"/>
      <c r="CI390" s="51"/>
    </row>
    <row r="391" spans="3:87" s="8" customFormat="1">
      <c r="C391" s="19"/>
      <c r="G391" s="19"/>
      <c r="CE391" s="51"/>
      <c r="CF391" s="51"/>
      <c r="CG391" s="51"/>
      <c r="CH391" s="51"/>
      <c r="CI391" s="51"/>
    </row>
    <row r="392" spans="3:87" s="8" customFormat="1">
      <c r="C392" s="19"/>
      <c r="G392" s="19"/>
      <c r="CE392" s="51"/>
      <c r="CF392" s="51"/>
      <c r="CG392" s="51"/>
      <c r="CH392" s="51"/>
      <c r="CI392" s="51"/>
    </row>
    <row r="393" spans="3:87" s="8" customFormat="1">
      <c r="C393" s="19"/>
      <c r="G393" s="19"/>
      <c r="CE393" s="51"/>
      <c r="CF393" s="51"/>
      <c r="CG393" s="51"/>
      <c r="CH393" s="51"/>
      <c r="CI393" s="51"/>
    </row>
    <row r="394" spans="3:87" s="8" customFormat="1">
      <c r="C394" s="19"/>
      <c r="G394" s="19"/>
      <c r="CE394" s="51"/>
      <c r="CF394" s="51"/>
      <c r="CG394" s="51"/>
      <c r="CH394" s="51"/>
      <c r="CI394" s="51"/>
    </row>
    <row r="395" spans="3:87" s="8" customFormat="1">
      <c r="C395" s="19"/>
      <c r="G395" s="19"/>
      <c r="CE395" s="51"/>
      <c r="CF395" s="51"/>
      <c r="CG395" s="51"/>
      <c r="CH395" s="51"/>
      <c r="CI395" s="51"/>
    </row>
    <row r="396" spans="3:87" s="8" customFormat="1">
      <c r="C396" s="19"/>
      <c r="G396" s="19"/>
      <c r="CE396" s="51"/>
      <c r="CF396" s="51"/>
      <c r="CG396" s="51"/>
      <c r="CH396" s="51"/>
      <c r="CI396" s="51"/>
    </row>
    <row r="397" spans="3:87" s="8" customFormat="1">
      <c r="C397" s="19"/>
      <c r="G397" s="19"/>
      <c r="CE397" s="51"/>
      <c r="CF397" s="51"/>
      <c r="CG397" s="51"/>
      <c r="CH397" s="51"/>
      <c r="CI397" s="51"/>
    </row>
    <row r="398" spans="3:87" s="8" customFormat="1">
      <c r="C398" s="19"/>
      <c r="G398" s="19"/>
      <c r="CE398" s="51"/>
      <c r="CF398" s="51"/>
      <c r="CG398" s="51"/>
      <c r="CH398" s="51"/>
      <c r="CI398" s="51"/>
    </row>
    <row r="399" spans="3:87" s="8" customFormat="1">
      <c r="C399" s="19"/>
      <c r="G399" s="19"/>
      <c r="CE399" s="51"/>
      <c r="CF399" s="51"/>
      <c r="CG399" s="51"/>
      <c r="CH399" s="51"/>
      <c r="CI399" s="51"/>
    </row>
    <row r="400" spans="3:87" s="8" customFormat="1">
      <c r="C400" s="19"/>
      <c r="G400" s="19"/>
      <c r="CE400" s="51"/>
      <c r="CF400" s="51"/>
      <c r="CG400" s="51"/>
      <c r="CH400" s="51"/>
      <c r="CI400" s="51"/>
    </row>
    <row r="401" spans="3:87" s="8" customFormat="1">
      <c r="C401" s="19"/>
      <c r="G401" s="19"/>
      <c r="CE401" s="51"/>
      <c r="CF401" s="51"/>
      <c r="CG401" s="51"/>
      <c r="CH401" s="51"/>
      <c r="CI401" s="51"/>
    </row>
    <row r="402" spans="3:87" s="8" customFormat="1">
      <c r="C402" s="19"/>
      <c r="G402" s="19"/>
      <c r="CE402" s="51"/>
      <c r="CF402" s="51"/>
      <c r="CG402" s="51"/>
      <c r="CH402" s="51"/>
      <c r="CI402" s="51"/>
    </row>
    <row r="403" spans="3:87" s="8" customFormat="1">
      <c r="C403" s="19"/>
      <c r="G403" s="19"/>
      <c r="CE403" s="51"/>
      <c r="CF403" s="51"/>
      <c r="CG403" s="51"/>
      <c r="CH403" s="51"/>
      <c r="CI403" s="51"/>
    </row>
    <row r="404" spans="3:87" s="8" customFormat="1">
      <c r="C404" s="19"/>
      <c r="G404" s="19"/>
      <c r="CE404" s="51"/>
      <c r="CF404" s="51"/>
      <c r="CG404" s="51"/>
      <c r="CH404" s="51"/>
      <c r="CI404" s="51"/>
    </row>
    <row r="405" spans="3:87" s="8" customFormat="1">
      <c r="C405" s="19"/>
      <c r="G405" s="19"/>
      <c r="CE405" s="51"/>
      <c r="CF405" s="51"/>
      <c r="CG405" s="51"/>
      <c r="CH405" s="51"/>
      <c r="CI405" s="51"/>
    </row>
    <row r="406" spans="3:87" s="8" customFormat="1">
      <c r="C406" s="19"/>
      <c r="G406" s="19"/>
      <c r="CE406" s="51"/>
      <c r="CF406" s="51"/>
      <c r="CG406" s="51"/>
      <c r="CH406" s="51"/>
      <c r="CI406" s="51"/>
    </row>
    <row r="407" spans="3:87" s="8" customFormat="1">
      <c r="C407" s="19"/>
      <c r="G407" s="19"/>
      <c r="CE407" s="51"/>
      <c r="CF407" s="51"/>
      <c r="CG407" s="51"/>
      <c r="CH407" s="51"/>
      <c r="CI407" s="51"/>
    </row>
    <row r="408" spans="3:87" s="8" customFormat="1">
      <c r="C408" s="19"/>
      <c r="G408" s="19"/>
      <c r="CE408" s="51"/>
      <c r="CF408" s="51"/>
      <c r="CG408" s="51"/>
      <c r="CH408" s="51"/>
      <c r="CI408" s="51"/>
    </row>
    <row r="409" spans="3:87" s="8" customFormat="1">
      <c r="C409" s="19"/>
      <c r="G409" s="19"/>
      <c r="CE409" s="51"/>
      <c r="CF409" s="51"/>
      <c r="CG409" s="51"/>
      <c r="CH409" s="51"/>
      <c r="CI409" s="51"/>
    </row>
    <row r="410" spans="3:87" s="8" customFormat="1">
      <c r="C410" s="19"/>
      <c r="G410" s="19"/>
      <c r="CE410" s="51"/>
      <c r="CF410" s="51"/>
      <c r="CG410" s="51"/>
      <c r="CH410" s="51"/>
      <c r="CI410" s="51"/>
    </row>
    <row r="411" spans="3:87" s="8" customFormat="1">
      <c r="C411" s="19"/>
      <c r="G411" s="19"/>
      <c r="CE411" s="51"/>
      <c r="CF411" s="51"/>
      <c r="CG411" s="51"/>
      <c r="CH411" s="51"/>
      <c r="CI411" s="51"/>
    </row>
    <row r="412" spans="3:87" s="8" customFormat="1">
      <c r="C412" s="19"/>
      <c r="G412" s="19"/>
      <c r="CE412" s="51"/>
      <c r="CF412" s="51"/>
      <c r="CG412" s="51"/>
      <c r="CH412" s="51"/>
      <c r="CI412" s="51"/>
    </row>
    <row r="413" spans="3:87" s="8" customFormat="1">
      <c r="C413" s="19"/>
      <c r="G413" s="19"/>
      <c r="CE413" s="51"/>
      <c r="CF413" s="51"/>
      <c r="CG413" s="51"/>
      <c r="CH413" s="51"/>
      <c r="CI413" s="51"/>
    </row>
    <row r="414" spans="3:87" s="8" customFormat="1">
      <c r="C414" s="19"/>
      <c r="G414" s="19"/>
      <c r="CE414" s="51"/>
      <c r="CF414" s="51"/>
      <c r="CG414" s="51"/>
      <c r="CH414" s="51"/>
      <c r="CI414" s="51"/>
    </row>
    <row r="415" spans="3:87" s="8" customFormat="1">
      <c r="C415" s="19"/>
      <c r="G415" s="19"/>
      <c r="CE415" s="51"/>
      <c r="CF415" s="51"/>
      <c r="CG415" s="51"/>
      <c r="CH415" s="51"/>
      <c r="CI415" s="51"/>
    </row>
    <row r="416" spans="3:87" s="8" customFormat="1">
      <c r="C416" s="19"/>
      <c r="G416" s="19"/>
      <c r="CE416" s="51"/>
      <c r="CF416" s="51"/>
      <c r="CG416" s="51"/>
      <c r="CH416" s="51"/>
      <c r="CI416" s="51"/>
    </row>
    <row r="417" spans="3:87" s="8" customFormat="1">
      <c r="C417" s="19"/>
      <c r="G417" s="19"/>
      <c r="CE417" s="51"/>
      <c r="CF417" s="51"/>
      <c r="CG417" s="51"/>
      <c r="CH417" s="51"/>
      <c r="CI417" s="51"/>
    </row>
    <row r="418" spans="3:87" s="8" customFormat="1">
      <c r="C418" s="19"/>
      <c r="G418" s="19"/>
      <c r="CE418" s="51"/>
      <c r="CF418" s="51"/>
      <c r="CG418" s="51"/>
      <c r="CH418" s="51"/>
      <c r="CI418" s="51"/>
    </row>
    <row r="419" spans="3:87" s="8" customFormat="1">
      <c r="C419" s="19"/>
      <c r="G419" s="19"/>
      <c r="CE419" s="51"/>
      <c r="CF419" s="51"/>
      <c r="CG419" s="51"/>
      <c r="CH419" s="51"/>
      <c r="CI419" s="51"/>
    </row>
    <row r="420" spans="3:87" s="8" customFormat="1">
      <c r="C420" s="19"/>
      <c r="G420" s="19"/>
      <c r="CE420" s="51"/>
      <c r="CF420" s="51"/>
      <c r="CG420" s="51"/>
      <c r="CH420" s="51"/>
      <c r="CI420" s="51"/>
    </row>
    <row r="421" spans="3:87" s="8" customFormat="1">
      <c r="C421" s="19"/>
      <c r="G421" s="19"/>
      <c r="CE421" s="51"/>
      <c r="CF421" s="51"/>
      <c r="CG421" s="51"/>
      <c r="CH421" s="51"/>
      <c r="CI421" s="51"/>
    </row>
    <row r="422" spans="3:87" s="8" customFormat="1">
      <c r="C422" s="19"/>
      <c r="G422" s="19"/>
      <c r="CE422" s="51"/>
      <c r="CF422" s="51"/>
      <c r="CG422" s="51"/>
      <c r="CH422" s="51"/>
      <c r="CI422" s="51"/>
    </row>
    <row r="423" spans="3:87" s="8" customFormat="1">
      <c r="C423" s="19"/>
      <c r="G423" s="19"/>
      <c r="CE423" s="51"/>
      <c r="CF423" s="51"/>
      <c r="CG423" s="51"/>
      <c r="CH423" s="51"/>
      <c r="CI423" s="51"/>
    </row>
    <row r="424" spans="3:87" s="8" customFormat="1">
      <c r="C424" s="19"/>
      <c r="G424" s="19"/>
      <c r="CE424" s="51"/>
      <c r="CF424" s="51"/>
      <c r="CG424" s="51"/>
      <c r="CH424" s="51"/>
      <c r="CI424" s="51"/>
    </row>
    <row r="425" spans="3:87" s="8" customFormat="1">
      <c r="C425" s="19"/>
      <c r="G425" s="19"/>
      <c r="CE425" s="51"/>
      <c r="CF425" s="51"/>
      <c r="CG425" s="51"/>
      <c r="CH425" s="51"/>
      <c r="CI425" s="51"/>
    </row>
    <row r="426" spans="3:87" s="8" customFormat="1">
      <c r="C426" s="19"/>
      <c r="G426" s="19"/>
      <c r="CE426" s="51"/>
      <c r="CF426" s="51"/>
      <c r="CG426" s="51"/>
      <c r="CH426" s="51"/>
      <c r="CI426" s="51"/>
    </row>
    <row r="427" spans="3:87" s="8" customFormat="1">
      <c r="C427" s="19"/>
      <c r="G427" s="19"/>
      <c r="CE427" s="51"/>
      <c r="CF427" s="51"/>
      <c r="CG427" s="51"/>
      <c r="CH427" s="51"/>
      <c r="CI427" s="51"/>
    </row>
    <row r="428" spans="3:87" s="8" customFormat="1">
      <c r="C428" s="19"/>
      <c r="G428" s="19"/>
      <c r="CE428" s="51"/>
      <c r="CF428" s="51"/>
      <c r="CG428" s="51"/>
      <c r="CH428" s="51"/>
      <c r="CI428" s="51"/>
    </row>
    <row r="429" spans="3:87" s="8" customFormat="1">
      <c r="C429" s="19"/>
      <c r="G429" s="19"/>
      <c r="CE429" s="51"/>
      <c r="CF429" s="51"/>
      <c r="CG429" s="51"/>
      <c r="CH429" s="51"/>
      <c r="CI429" s="51"/>
    </row>
    <row r="430" spans="3:87" s="8" customFormat="1">
      <c r="C430" s="19"/>
      <c r="G430" s="19"/>
      <c r="CE430" s="51"/>
      <c r="CF430" s="51"/>
      <c r="CG430" s="51"/>
      <c r="CH430" s="51"/>
      <c r="CI430" s="51"/>
    </row>
    <row r="431" spans="3:87" s="8" customFormat="1">
      <c r="C431" s="19"/>
      <c r="G431" s="19"/>
      <c r="CE431" s="51"/>
      <c r="CF431" s="51"/>
      <c r="CG431" s="51"/>
      <c r="CH431" s="51"/>
      <c r="CI431" s="51"/>
    </row>
    <row r="432" spans="3:87" s="8" customFormat="1">
      <c r="C432" s="19"/>
      <c r="G432" s="19"/>
      <c r="CE432" s="51"/>
      <c r="CF432" s="51"/>
      <c r="CG432" s="51"/>
      <c r="CH432" s="51"/>
      <c r="CI432" s="51"/>
    </row>
    <row r="433" spans="3:87" s="8" customFormat="1">
      <c r="C433" s="19"/>
      <c r="G433" s="19"/>
      <c r="CE433" s="51"/>
      <c r="CF433" s="51"/>
      <c r="CG433" s="51"/>
      <c r="CH433" s="51"/>
      <c r="CI433" s="51"/>
    </row>
    <row r="434" spans="3:87" s="8" customFormat="1">
      <c r="C434" s="19"/>
      <c r="G434" s="19"/>
      <c r="CE434" s="51"/>
      <c r="CF434" s="51"/>
      <c r="CG434" s="51"/>
      <c r="CH434" s="51"/>
      <c r="CI434" s="51"/>
    </row>
    <row r="435" spans="3:87" s="8" customFormat="1">
      <c r="C435" s="19"/>
      <c r="G435" s="19"/>
      <c r="CE435" s="51"/>
      <c r="CF435" s="51"/>
      <c r="CG435" s="51"/>
      <c r="CH435" s="51"/>
      <c r="CI435" s="51"/>
    </row>
    <row r="436" spans="3:87" s="8" customFormat="1">
      <c r="C436" s="19"/>
      <c r="G436" s="19"/>
      <c r="CE436" s="51"/>
      <c r="CF436" s="51"/>
      <c r="CG436" s="51"/>
      <c r="CH436" s="51"/>
      <c r="CI436" s="51"/>
    </row>
    <row r="437" spans="3:87" s="8" customFormat="1">
      <c r="C437" s="19"/>
      <c r="G437" s="19"/>
      <c r="CE437" s="51"/>
      <c r="CF437" s="51"/>
      <c r="CG437" s="51"/>
      <c r="CH437" s="51"/>
      <c r="CI437" s="51"/>
    </row>
    <row r="438" spans="3:87" s="8" customFormat="1">
      <c r="C438" s="19"/>
      <c r="G438" s="19"/>
      <c r="CE438" s="51"/>
      <c r="CF438" s="51"/>
      <c r="CG438" s="51"/>
      <c r="CH438" s="51"/>
      <c r="CI438" s="51"/>
    </row>
    <row r="439" spans="3:87" s="8" customFormat="1">
      <c r="C439" s="19"/>
      <c r="G439" s="19"/>
      <c r="CE439" s="51"/>
      <c r="CF439" s="51"/>
      <c r="CG439" s="51"/>
      <c r="CH439" s="51"/>
      <c r="CI439" s="51"/>
    </row>
    <row r="440" spans="3:87" s="8" customFormat="1">
      <c r="C440" s="19"/>
      <c r="G440" s="19"/>
      <c r="CE440" s="51"/>
      <c r="CF440" s="51"/>
      <c r="CG440" s="51"/>
      <c r="CH440" s="51"/>
      <c r="CI440" s="51"/>
    </row>
    <row r="441" spans="3:87" s="8" customFormat="1">
      <c r="C441" s="19"/>
      <c r="G441" s="19"/>
      <c r="CE441" s="51"/>
      <c r="CF441" s="51"/>
      <c r="CG441" s="51"/>
      <c r="CH441" s="51"/>
      <c r="CI441" s="51"/>
    </row>
    <row r="442" spans="3:87" s="8" customFormat="1">
      <c r="C442" s="19"/>
      <c r="G442" s="19"/>
      <c r="CE442" s="51"/>
      <c r="CF442" s="51"/>
      <c r="CG442" s="51"/>
      <c r="CH442" s="51"/>
      <c r="CI442" s="51"/>
    </row>
    <row r="443" spans="3:87" s="8" customFormat="1">
      <c r="C443" s="19"/>
      <c r="G443" s="19"/>
      <c r="CE443" s="51"/>
      <c r="CF443" s="51"/>
      <c r="CG443" s="51"/>
      <c r="CH443" s="51"/>
      <c r="CI443" s="51"/>
    </row>
    <row r="444" spans="3:87" s="8" customFormat="1">
      <c r="C444" s="19"/>
      <c r="G444" s="19"/>
      <c r="CE444" s="51"/>
      <c r="CF444" s="51"/>
      <c r="CG444" s="51"/>
      <c r="CH444" s="51"/>
      <c r="CI444" s="51"/>
    </row>
    <row r="445" spans="3:87" s="8" customFormat="1">
      <c r="C445" s="19"/>
      <c r="G445" s="19"/>
      <c r="CE445" s="51"/>
      <c r="CF445" s="51"/>
      <c r="CG445" s="51"/>
      <c r="CH445" s="51"/>
      <c r="CI445" s="51"/>
    </row>
    <row r="446" spans="3:87" s="8" customFormat="1">
      <c r="C446" s="19"/>
      <c r="G446" s="19"/>
      <c r="CE446" s="51"/>
      <c r="CF446" s="51"/>
      <c r="CG446" s="51"/>
      <c r="CH446" s="51"/>
      <c r="CI446" s="51"/>
    </row>
    <row r="447" spans="3:87" s="8" customFormat="1">
      <c r="C447" s="19"/>
      <c r="G447" s="19"/>
      <c r="CE447" s="51"/>
      <c r="CF447" s="51"/>
      <c r="CG447" s="51"/>
      <c r="CH447" s="51"/>
      <c r="CI447" s="51"/>
    </row>
    <row r="448" spans="3:87" s="8" customFormat="1">
      <c r="C448" s="19"/>
      <c r="G448" s="19"/>
      <c r="CE448" s="51"/>
      <c r="CF448" s="51"/>
      <c r="CG448" s="51"/>
      <c r="CH448" s="51"/>
      <c r="CI448" s="51"/>
    </row>
    <row r="449" spans="3:87" s="8" customFormat="1">
      <c r="C449" s="19"/>
      <c r="G449" s="19"/>
      <c r="CE449" s="51"/>
      <c r="CF449" s="51"/>
      <c r="CG449" s="51"/>
      <c r="CH449" s="51"/>
      <c r="CI449" s="51"/>
    </row>
    <row r="450" spans="3:87" s="8" customFormat="1">
      <c r="C450" s="19"/>
      <c r="G450" s="19"/>
      <c r="CE450" s="51"/>
      <c r="CF450" s="51"/>
      <c r="CG450" s="51"/>
      <c r="CH450" s="51"/>
      <c r="CI450" s="51"/>
    </row>
    <row r="451" spans="3:87" s="8" customFormat="1">
      <c r="C451" s="19"/>
      <c r="G451" s="19"/>
      <c r="CE451" s="51"/>
      <c r="CF451" s="51"/>
      <c r="CG451" s="51"/>
      <c r="CH451" s="51"/>
      <c r="CI451" s="51"/>
    </row>
    <row r="452" spans="3:87" s="8" customFormat="1">
      <c r="C452" s="19"/>
      <c r="G452" s="19"/>
      <c r="CE452" s="51"/>
      <c r="CF452" s="51"/>
      <c r="CG452" s="51"/>
      <c r="CH452" s="51"/>
      <c r="CI452" s="51"/>
    </row>
    <row r="453" spans="3:87" s="8" customFormat="1">
      <c r="C453" s="19"/>
      <c r="G453" s="19"/>
      <c r="CE453" s="51"/>
      <c r="CF453" s="51"/>
      <c r="CG453" s="51"/>
      <c r="CH453" s="51"/>
      <c r="CI453" s="51"/>
    </row>
    <row r="454" spans="3:87" s="8" customFormat="1">
      <c r="C454" s="19"/>
      <c r="G454" s="19"/>
      <c r="CE454" s="51"/>
      <c r="CF454" s="51"/>
      <c r="CG454" s="51"/>
      <c r="CH454" s="51"/>
      <c r="CI454" s="51"/>
    </row>
    <row r="455" spans="3:87" s="8" customFormat="1">
      <c r="C455" s="19"/>
      <c r="G455" s="19"/>
      <c r="CE455" s="51"/>
      <c r="CF455" s="51"/>
      <c r="CG455" s="51"/>
      <c r="CH455" s="51"/>
      <c r="CI455" s="51"/>
    </row>
    <row r="456" spans="3:87" s="8" customFormat="1">
      <c r="C456" s="19"/>
      <c r="G456" s="19"/>
      <c r="CE456" s="51"/>
      <c r="CF456" s="51"/>
      <c r="CG456" s="51"/>
      <c r="CH456" s="51"/>
      <c r="CI456" s="51"/>
    </row>
    <row r="457" spans="3:87" s="8" customFormat="1">
      <c r="C457" s="19"/>
      <c r="G457" s="19"/>
      <c r="CE457" s="51"/>
      <c r="CF457" s="51"/>
      <c r="CG457" s="51"/>
      <c r="CH457" s="51"/>
      <c r="CI457" s="51"/>
    </row>
    <row r="458" spans="3:87" s="8" customFormat="1">
      <c r="C458" s="19"/>
      <c r="G458" s="19"/>
      <c r="CE458" s="51"/>
      <c r="CF458" s="51"/>
      <c r="CG458" s="51"/>
      <c r="CH458" s="51"/>
      <c r="CI458" s="51"/>
    </row>
    <row r="459" spans="3:87" s="8" customFormat="1">
      <c r="C459" s="19"/>
      <c r="G459" s="19"/>
      <c r="CE459" s="51"/>
      <c r="CF459" s="51"/>
      <c r="CG459" s="51"/>
      <c r="CH459" s="51"/>
      <c r="CI459" s="51"/>
    </row>
    <row r="460" spans="3:87" s="8" customFormat="1">
      <c r="C460" s="19"/>
      <c r="G460" s="19"/>
      <c r="CE460" s="51"/>
      <c r="CF460" s="51"/>
      <c r="CG460" s="51"/>
      <c r="CH460" s="51"/>
      <c r="CI460" s="51"/>
    </row>
    <row r="461" spans="3:87" s="8" customFormat="1">
      <c r="C461" s="19"/>
      <c r="G461" s="19"/>
      <c r="CE461" s="51"/>
      <c r="CF461" s="51"/>
      <c r="CG461" s="51"/>
      <c r="CH461" s="51"/>
      <c r="CI461" s="51"/>
    </row>
    <row r="462" spans="3:87" s="8" customFormat="1">
      <c r="C462" s="19"/>
      <c r="G462" s="19"/>
      <c r="CE462" s="51"/>
      <c r="CF462" s="51"/>
      <c r="CG462" s="51"/>
      <c r="CH462" s="51"/>
      <c r="CI462" s="51"/>
    </row>
    <row r="463" spans="3:87" s="8" customFormat="1">
      <c r="C463" s="19"/>
      <c r="G463" s="19"/>
      <c r="CE463" s="51"/>
      <c r="CF463" s="51"/>
      <c r="CG463" s="51"/>
      <c r="CH463" s="51"/>
      <c r="CI463" s="51"/>
    </row>
    <row r="464" spans="3:87" s="8" customFormat="1">
      <c r="C464" s="19"/>
      <c r="G464" s="19"/>
      <c r="CE464" s="51"/>
      <c r="CF464" s="51"/>
      <c r="CG464" s="51"/>
      <c r="CH464" s="51"/>
      <c r="CI464" s="51"/>
    </row>
    <row r="465" spans="3:87" s="8" customFormat="1">
      <c r="C465" s="19"/>
      <c r="G465" s="19"/>
      <c r="CE465" s="51"/>
      <c r="CF465" s="51"/>
      <c r="CG465" s="51"/>
      <c r="CH465" s="51"/>
      <c r="CI465" s="51"/>
    </row>
    <row r="466" spans="3:87" s="8" customFormat="1">
      <c r="C466" s="19"/>
      <c r="G466" s="19"/>
      <c r="CE466" s="51"/>
      <c r="CF466" s="51"/>
      <c r="CG466" s="51"/>
      <c r="CH466" s="51"/>
      <c r="CI466" s="51"/>
    </row>
    <row r="467" spans="3:87" s="8" customFormat="1">
      <c r="C467" s="19"/>
      <c r="G467" s="19"/>
      <c r="CE467" s="51"/>
      <c r="CF467" s="51"/>
      <c r="CG467" s="51"/>
      <c r="CH467" s="51"/>
      <c r="CI467" s="51"/>
    </row>
    <row r="468" spans="3:87" s="8" customFormat="1">
      <c r="C468" s="19"/>
      <c r="G468" s="19"/>
      <c r="CE468" s="51"/>
      <c r="CF468" s="51"/>
      <c r="CG468" s="51"/>
      <c r="CH468" s="51"/>
      <c r="CI468" s="51"/>
    </row>
    <row r="469" spans="3:87" s="8" customFormat="1">
      <c r="C469" s="19"/>
      <c r="G469" s="19"/>
      <c r="CE469" s="51"/>
      <c r="CF469" s="51"/>
      <c r="CG469" s="51"/>
      <c r="CH469" s="51"/>
      <c r="CI469" s="51"/>
    </row>
    <row r="470" spans="3:87" s="8" customFormat="1">
      <c r="C470" s="19"/>
      <c r="G470" s="19"/>
      <c r="CE470" s="51"/>
      <c r="CF470" s="51"/>
      <c r="CG470" s="51"/>
      <c r="CH470" s="51"/>
      <c r="CI470" s="51"/>
    </row>
    <row r="471" spans="3:87" s="8" customFormat="1">
      <c r="C471" s="19"/>
      <c r="G471" s="19"/>
      <c r="CE471" s="51"/>
      <c r="CF471" s="51"/>
      <c r="CG471" s="51"/>
      <c r="CH471" s="51"/>
      <c r="CI471" s="51"/>
    </row>
    <row r="472" spans="3:87" s="8" customFormat="1">
      <c r="C472" s="19"/>
      <c r="G472" s="19"/>
      <c r="CE472" s="51"/>
      <c r="CF472" s="51"/>
      <c r="CG472" s="51"/>
      <c r="CH472" s="51"/>
      <c r="CI472" s="51"/>
    </row>
    <row r="473" spans="3:87" s="8" customFormat="1">
      <c r="C473" s="19"/>
      <c r="G473" s="19"/>
      <c r="CE473" s="51"/>
      <c r="CF473" s="51"/>
      <c r="CG473" s="51"/>
      <c r="CH473" s="51"/>
      <c r="CI473" s="51"/>
    </row>
    <row r="474" spans="3:87" s="8" customFormat="1">
      <c r="C474" s="19"/>
      <c r="G474" s="19"/>
      <c r="CE474" s="51"/>
      <c r="CF474" s="51"/>
      <c r="CG474" s="51"/>
      <c r="CH474" s="51"/>
      <c r="CI474" s="51"/>
    </row>
    <row r="475" spans="3:87" s="8" customFormat="1">
      <c r="C475" s="19"/>
      <c r="G475" s="19"/>
      <c r="CE475" s="51"/>
      <c r="CF475" s="51"/>
      <c r="CG475" s="51"/>
      <c r="CH475" s="51"/>
      <c r="CI475" s="51"/>
    </row>
    <row r="476" spans="3:87" s="8" customFormat="1">
      <c r="C476" s="19"/>
      <c r="G476" s="19"/>
      <c r="CE476" s="51"/>
      <c r="CF476" s="51"/>
      <c r="CG476" s="51"/>
      <c r="CH476" s="51"/>
      <c r="CI476" s="51"/>
    </row>
    <row r="477" spans="3:87" s="8" customFormat="1">
      <c r="C477" s="19"/>
      <c r="G477" s="19"/>
      <c r="CE477" s="51"/>
      <c r="CF477" s="51"/>
      <c r="CG477" s="51"/>
      <c r="CH477" s="51"/>
      <c r="CI477" s="51"/>
    </row>
    <row r="478" spans="3:87" s="8" customFormat="1">
      <c r="C478" s="19"/>
      <c r="G478" s="19"/>
      <c r="CE478" s="51"/>
      <c r="CF478" s="51"/>
      <c r="CG478" s="51"/>
      <c r="CH478" s="51"/>
      <c r="CI478" s="51"/>
    </row>
    <row r="479" spans="3:87" s="8" customFormat="1">
      <c r="C479" s="19"/>
      <c r="G479" s="19"/>
      <c r="CE479" s="51"/>
      <c r="CF479" s="51"/>
      <c r="CG479" s="51"/>
      <c r="CH479" s="51"/>
      <c r="CI479" s="51"/>
    </row>
    <row r="480" spans="3:87" s="8" customFormat="1">
      <c r="C480" s="19"/>
      <c r="G480" s="19"/>
      <c r="CE480" s="51"/>
      <c r="CF480" s="51"/>
      <c r="CG480" s="51"/>
      <c r="CH480" s="51"/>
      <c r="CI480" s="51"/>
    </row>
    <row r="481" spans="3:87" s="8" customFormat="1">
      <c r="C481" s="19"/>
      <c r="G481" s="19"/>
      <c r="CE481" s="51"/>
      <c r="CF481" s="51"/>
      <c r="CG481" s="51"/>
      <c r="CH481" s="51"/>
      <c r="CI481" s="51"/>
    </row>
    <row r="482" spans="3:87" s="8" customFormat="1">
      <c r="C482" s="19"/>
      <c r="G482" s="19"/>
      <c r="CE482" s="51"/>
      <c r="CF482" s="51"/>
      <c r="CG482" s="51"/>
      <c r="CH482" s="51"/>
      <c r="CI482" s="51"/>
    </row>
    <row r="483" spans="3:87" s="8" customFormat="1">
      <c r="C483" s="19"/>
      <c r="G483" s="19"/>
      <c r="CE483" s="51"/>
      <c r="CF483" s="51"/>
      <c r="CG483" s="51"/>
      <c r="CH483" s="51"/>
      <c r="CI483" s="51"/>
    </row>
    <row r="484" spans="3:87" s="8" customFormat="1">
      <c r="C484" s="19"/>
      <c r="G484" s="19"/>
      <c r="CE484" s="51"/>
      <c r="CF484" s="51"/>
      <c r="CG484" s="51"/>
      <c r="CH484" s="51"/>
      <c r="CI484" s="51"/>
    </row>
    <row r="485" spans="3:87" s="8" customFormat="1">
      <c r="C485" s="19"/>
      <c r="G485" s="19"/>
      <c r="CE485" s="51"/>
      <c r="CF485" s="51"/>
      <c r="CG485" s="51"/>
      <c r="CH485" s="51"/>
      <c r="CI485" s="51"/>
    </row>
    <row r="486" spans="3:87" s="8" customFormat="1">
      <c r="C486" s="19"/>
      <c r="G486" s="19"/>
      <c r="CE486" s="51"/>
      <c r="CF486" s="51"/>
      <c r="CG486" s="51"/>
      <c r="CH486" s="51"/>
      <c r="CI486" s="51"/>
    </row>
    <row r="487" spans="3:87" s="8" customFormat="1">
      <c r="C487" s="19"/>
      <c r="G487" s="19"/>
      <c r="CE487" s="51"/>
      <c r="CF487" s="51"/>
      <c r="CG487" s="51"/>
      <c r="CH487" s="51"/>
      <c r="CI487" s="51"/>
    </row>
    <row r="488" spans="3:87" s="8" customFormat="1">
      <c r="C488" s="19"/>
      <c r="G488" s="19"/>
      <c r="CE488" s="51"/>
      <c r="CF488" s="51"/>
      <c r="CG488" s="51"/>
      <c r="CH488" s="51"/>
      <c r="CI488" s="51"/>
    </row>
    <row r="489" spans="3:87" s="8" customFormat="1">
      <c r="C489" s="19"/>
      <c r="G489" s="19"/>
      <c r="CE489" s="51"/>
      <c r="CF489" s="51"/>
      <c r="CG489" s="51"/>
      <c r="CH489" s="51"/>
      <c r="CI489" s="51"/>
    </row>
    <row r="490" spans="3:87" s="8" customFormat="1">
      <c r="C490" s="19"/>
      <c r="G490" s="19"/>
      <c r="CE490" s="51"/>
      <c r="CF490" s="51"/>
      <c r="CG490" s="51"/>
      <c r="CH490" s="51"/>
      <c r="CI490" s="51"/>
    </row>
    <row r="491" spans="3:87" s="8" customFormat="1">
      <c r="C491" s="19"/>
      <c r="G491" s="19"/>
      <c r="CE491" s="51"/>
      <c r="CF491" s="51"/>
      <c r="CG491" s="51"/>
      <c r="CH491" s="51"/>
      <c r="CI491" s="51"/>
    </row>
    <row r="492" spans="3:87" s="8" customFormat="1">
      <c r="C492" s="19"/>
      <c r="G492" s="19"/>
      <c r="CE492" s="51"/>
      <c r="CF492" s="51"/>
      <c r="CG492" s="51"/>
      <c r="CH492" s="51"/>
      <c r="CI492" s="51"/>
    </row>
    <row r="493" spans="3:87" s="8" customFormat="1">
      <c r="C493" s="19"/>
      <c r="G493" s="19"/>
      <c r="CE493" s="51"/>
      <c r="CF493" s="51"/>
      <c r="CG493" s="51"/>
      <c r="CH493" s="51"/>
      <c r="CI493" s="51"/>
    </row>
    <row r="494" spans="3:87" s="8" customFormat="1">
      <c r="C494" s="19"/>
      <c r="G494" s="19"/>
      <c r="CE494" s="51"/>
      <c r="CF494" s="51"/>
      <c r="CG494" s="51"/>
      <c r="CH494" s="51"/>
      <c r="CI494" s="51"/>
    </row>
    <row r="495" spans="3:87" s="8" customFormat="1">
      <c r="C495" s="19"/>
      <c r="G495" s="19"/>
      <c r="CE495" s="51"/>
      <c r="CF495" s="51"/>
      <c r="CG495" s="51"/>
      <c r="CH495" s="51"/>
      <c r="CI495" s="51"/>
    </row>
    <row r="496" spans="3:87" s="8" customFormat="1">
      <c r="C496" s="19"/>
      <c r="G496" s="19"/>
      <c r="CE496" s="51"/>
      <c r="CF496" s="51"/>
      <c r="CG496" s="51"/>
      <c r="CH496" s="51"/>
      <c r="CI496" s="51"/>
    </row>
    <row r="497" spans="3:87" s="8" customFormat="1">
      <c r="C497" s="19"/>
      <c r="G497" s="19"/>
      <c r="CE497" s="51"/>
      <c r="CF497" s="51"/>
      <c r="CG497" s="51"/>
      <c r="CH497" s="51"/>
      <c r="CI497" s="51"/>
    </row>
    <row r="498" spans="3:87" s="8" customFormat="1">
      <c r="C498" s="19"/>
      <c r="G498" s="19"/>
      <c r="CE498" s="51"/>
      <c r="CF498" s="51"/>
      <c r="CG498" s="51"/>
      <c r="CH498" s="51"/>
      <c r="CI498" s="51"/>
    </row>
    <row r="499" spans="3:87" s="8" customFormat="1">
      <c r="C499" s="19"/>
      <c r="G499" s="19"/>
      <c r="CE499" s="51"/>
      <c r="CF499" s="51"/>
      <c r="CG499" s="51"/>
      <c r="CH499" s="51"/>
      <c r="CI499" s="51"/>
    </row>
    <row r="500" spans="3:87" s="8" customFormat="1">
      <c r="C500" s="19"/>
      <c r="G500" s="19"/>
      <c r="CE500" s="51"/>
      <c r="CF500" s="51"/>
      <c r="CG500" s="51"/>
      <c r="CH500" s="51"/>
      <c r="CI500" s="51"/>
    </row>
    <row r="501" spans="3:87" s="8" customFormat="1">
      <c r="C501" s="19"/>
      <c r="G501" s="19"/>
      <c r="CE501" s="51"/>
      <c r="CF501" s="51"/>
      <c r="CG501" s="51"/>
      <c r="CH501" s="51"/>
      <c r="CI501" s="51"/>
    </row>
    <row r="502" spans="3:87" s="8" customFormat="1">
      <c r="C502" s="19"/>
      <c r="G502" s="19"/>
      <c r="CE502" s="51"/>
      <c r="CF502" s="51"/>
      <c r="CG502" s="51"/>
      <c r="CH502" s="51"/>
      <c r="CI502" s="51"/>
    </row>
    <row r="503" spans="3:87" s="8" customFormat="1">
      <c r="C503" s="19"/>
      <c r="G503" s="19"/>
      <c r="CE503" s="51"/>
      <c r="CF503" s="51"/>
      <c r="CG503" s="51"/>
      <c r="CH503" s="51"/>
      <c r="CI503" s="51"/>
    </row>
    <row r="504" spans="3:87" s="8" customFormat="1">
      <c r="C504" s="19"/>
      <c r="G504" s="19"/>
      <c r="CE504" s="51"/>
      <c r="CF504" s="51"/>
      <c r="CG504" s="51"/>
      <c r="CH504" s="51"/>
      <c r="CI504" s="51"/>
    </row>
    <row r="505" spans="3:87" s="8" customFormat="1">
      <c r="C505" s="19"/>
      <c r="G505" s="19"/>
      <c r="CE505" s="51"/>
      <c r="CF505" s="51"/>
      <c r="CG505" s="51"/>
      <c r="CH505" s="51"/>
      <c r="CI505" s="51"/>
    </row>
    <row r="506" spans="3:87" s="8" customFormat="1">
      <c r="C506" s="19"/>
      <c r="G506" s="19"/>
      <c r="CE506" s="51"/>
      <c r="CF506" s="51"/>
      <c r="CG506" s="51"/>
      <c r="CH506" s="51"/>
      <c r="CI506" s="51"/>
    </row>
    <row r="507" spans="3:87" s="8" customFormat="1">
      <c r="C507" s="19"/>
      <c r="G507" s="19"/>
      <c r="CE507" s="51"/>
      <c r="CF507" s="51"/>
      <c r="CG507" s="51"/>
      <c r="CH507" s="51"/>
      <c r="CI507" s="51"/>
    </row>
    <row r="508" spans="3:87" s="8" customFormat="1">
      <c r="C508" s="19"/>
      <c r="G508" s="19"/>
      <c r="CE508" s="51"/>
      <c r="CF508" s="51"/>
      <c r="CG508" s="51"/>
      <c r="CH508" s="51"/>
      <c r="CI508" s="51"/>
    </row>
    <row r="509" spans="3:87" s="8" customFormat="1">
      <c r="C509" s="19"/>
      <c r="G509" s="19"/>
      <c r="CE509" s="51"/>
      <c r="CF509" s="51"/>
      <c r="CG509" s="51"/>
      <c r="CH509" s="51"/>
      <c r="CI509" s="51"/>
    </row>
    <row r="510" spans="3:87" s="8" customFormat="1">
      <c r="C510" s="19"/>
      <c r="G510" s="19"/>
      <c r="CE510" s="51"/>
      <c r="CF510" s="51"/>
      <c r="CG510" s="51"/>
      <c r="CH510" s="51"/>
      <c r="CI510" s="51"/>
    </row>
    <row r="511" spans="3:87" s="8" customFormat="1">
      <c r="C511" s="19"/>
      <c r="G511" s="19"/>
      <c r="CE511" s="51"/>
      <c r="CF511" s="51"/>
      <c r="CG511" s="51"/>
      <c r="CH511" s="51"/>
      <c r="CI511" s="51"/>
    </row>
    <row r="512" spans="3:87" s="8" customFormat="1">
      <c r="C512" s="19"/>
      <c r="G512" s="19"/>
      <c r="CE512" s="51"/>
      <c r="CF512" s="51"/>
      <c r="CG512" s="51"/>
      <c r="CH512" s="51"/>
      <c r="CI512" s="51"/>
    </row>
    <row r="513" spans="3:87" s="8" customFormat="1">
      <c r="C513" s="19"/>
      <c r="G513" s="19"/>
      <c r="CE513" s="51"/>
      <c r="CF513" s="51"/>
      <c r="CG513" s="51"/>
      <c r="CH513" s="51"/>
      <c r="CI513" s="51"/>
    </row>
    <row r="514" spans="3:87" s="8" customFormat="1">
      <c r="C514" s="19"/>
      <c r="G514" s="19"/>
      <c r="CE514" s="51"/>
      <c r="CF514" s="51"/>
      <c r="CG514" s="51"/>
      <c r="CH514" s="51"/>
      <c r="CI514" s="51"/>
    </row>
    <row r="515" spans="3:87" s="8" customFormat="1">
      <c r="C515" s="19"/>
      <c r="G515" s="19"/>
      <c r="CE515" s="51"/>
      <c r="CF515" s="51"/>
      <c r="CG515" s="51"/>
      <c r="CH515" s="51"/>
      <c r="CI515" s="51"/>
    </row>
    <row r="516" spans="3:87" s="8" customFormat="1">
      <c r="C516" s="19"/>
      <c r="G516" s="19"/>
      <c r="CE516" s="51"/>
      <c r="CF516" s="51"/>
      <c r="CG516" s="51"/>
      <c r="CH516" s="51"/>
      <c r="CI516" s="51"/>
    </row>
    <row r="517" spans="3:87" s="8" customFormat="1">
      <c r="C517" s="19"/>
      <c r="G517" s="19"/>
      <c r="CE517" s="51"/>
      <c r="CF517" s="51"/>
      <c r="CG517" s="51"/>
      <c r="CH517" s="51"/>
      <c r="CI517" s="51"/>
    </row>
    <row r="518" spans="3:87" s="8" customFormat="1">
      <c r="C518" s="19"/>
      <c r="G518" s="19"/>
      <c r="CE518" s="51"/>
      <c r="CF518" s="51"/>
      <c r="CG518" s="51"/>
      <c r="CH518" s="51"/>
      <c r="CI518" s="51"/>
    </row>
    <row r="519" spans="3:87" s="8" customFormat="1">
      <c r="C519" s="19"/>
      <c r="G519" s="19"/>
      <c r="CE519" s="51"/>
      <c r="CF519" s="51"/>
      <c r="CG519" s="51"/>
      <c r="CH519" s="51"/>
      <c r="CI519" s="51"/>
    </row>
    <row r="520" spans="3:87" s="8" customFormat="1">
      <c r="C520" s="19"/>
      <c r="G520" s="19"/>
      <c r="CE520" s="51"/>
      <c r="CF520" s="51"/>
      <c r="CG520" s="51"/>
      <c r="CH520" s="51"/>
      <c r="CI520" s="51"/>
    </row>
    <row r="521" spans="3:87" s="8" customFormat="1">
      <c r="C521" s="19"/>
      <c r="G521" s="19"/>
      <c r="CE521" s="51"/>
      <c r="CF521" s="51"/>
      <c r="CG521" s="51"/>
      <c r="CH521" s="51"/>
      <c r="CI521" s="51"/>
    </row>
    <row r="522" spans="3:87" s="8" customFormat="1">
      <c r="C522" s="19"/>
      <c r="G522" s="19"/>
      <c r="CE522" s="51"/>
      <c r="CF522" s="51"/>
      <c r="CG522" s="51"/>
      <c r="CH522" s="51"/>
      <c r="CI522" s="51"/>
    </row>
    <row r="523" spans="3:87" s="8" customFormat="1">
      <c r="C523" s="19"/>
      <c r="G523" s="19"/>
      <c r="CE523" s="51"/>
      <c r="CF523" s="51"/>
      <c r="CG523" s="51"/>
      <c r="CH523" s="51"/>
      <c r="CI523" s="51"/>
    </row>
    <row r="524" spans="3:87" s="8" customFormat="1">
      <c r="C524" s="19"/>
      <c r="G524" s="19"/>
      <c r="CE524" s="51"/>
      <c r="CF524" s="51"/>
      <c r="CG524" s="51"/>
      <c r="CH524" s="51"/>
      <c r="CI524" s="51"/>
    </row>
    <row r="525" spans="3:87" s="8" customFormat="1">
      <c r="C525" s="19"/>
      <c r="G525" s="19"/>
      <c r="CE525" s="51"/>
      <c r="CF525" s="51"/>
      <c r="CG525" s="51"/>
      <c r="CH525" s="51"/>
      <c r="CI525" s="51"/>
    </row>
    <row r="526" spans="3:87" s="8" customFormat="1">
      <c r="C526" s="19"/>
      <c r="G526" s="19"/>
      <c r="CE526" s="51"/>
      <c r="CF526" s="51"/>
      <c r="CG526" s="51"/>
      <c r="CH526" s="51"/>
      <c r="CI526" s="51"/>
    </row>
    <row r="527" spans="3:87" s="8" customFormat="1">
      <c r="C527" s="19"/>
      <c r="G527" s="19"/>
      <c r="CE527" s="51"/>
      <c r="CF527" s="51"/>
      <c r="CG527" s="51"/>
      <c r="CH527" s="51"/>
      <c r="CI527" s="51"/>
    </row>
    <row r="528" spans="3:87" s="8" customFormat="1">
      <c r="C528" s="19"/>
      <c r="G528" s="19"/>
      <c r="CE528" s="51"/>
      <c r="CF528" s="51"/>
      <c r="CG528" s="51"/>
      <c r="CH528" s="51"/>
      <c r="CI528" s="51"/>
    </row>
    <row r="529" spans="3:87" s="8" customFormat="1">
      <c r="C529" s="19"/>
      <c r="G529" s="19"/>
      <c r="CE529" s="51"/>
      <c r="CF529" s="51"/>
      <c r="CG529" s="51"/>
      <c r="CH529" s="51"/>
      <c r="CI529" s="51"/>
    </row>
    <row r="530" spans="3:87" s="8" customFormat="1">
      <c r="C530" s="19"/>
      <c r="G530" s="19"/>
      <c r="CE530" s="51"/>
      <c r="CF530" s="51"/>
      <c r="CG530" s="51"/>
      <c r="CH530" s="51"/>
      <c r="CI530" s="51"/>
    </row>
    <row r="531" spans="3:87" s="8" customFormat="1">
      <c r="C531" s="19"/>
      <c r="G531" s="19"/>
      <c r="CE531" s="51"/>
      <c r="CF531" s="51"/>
      <c r="CG531" s="51"/>
      <c r="CH531" s="51"/>
      <c r="CI531" s="51"/>
    </row>
    <row r="532" spans="3:87" s="8" customFormat="1">
      <c r="C532" s="19"/>
      <c r="G532" s="19"/>
      <c r="CE532" s="51"/>
      <c r="CF532" s="51"/>
      <c r="CG532" s="51"/>
      <c r="CH532" s="51"/>
      <c r="CI532" s="51"/>
    </row>
    <row r="533" spans="3:87" s="8" customFormat="1">
      <c r="C533" s="19"/>
      <c r="G533" s="19"/>
      <c r="CE533" s="51"/>
      <c r="CF533" s="51"/>
      <c r="CG533" s="51"/>
      <c r="CH533" s="51"/>
      <c r="CI533" s="51"/>
    </row>
    <row r="534" spans="3:87" s="8" customFormat="1">
      <c r="C534" s="19"/>
      <c r="G534" s="19"/>
      <c r="CE534" s="51"/>
      <c r="CF534" s="51"/>
      <c r="CG534" s="51"/>
      <c r="CH534" s="51"/>
      <c r="CI534" s="51"/>
    </row>
    <row r="535" spans="3:87" s="8" customFormat="1">
      <c r="C535" s="19"/>
      <c r="G535" s="19"/>
      <c r="CE535" s="51"/>
      <c r="CF535" s="51"/>
      <c r="CG535" s="51"/>
      <c r="CH535" s="51"/>
      <c r="CI535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CF186-0319-48E7-93F0-780A7CCBF8ED}">
  <sheetPr>
    <tabColor rgb="FF00B050"/>
  </sheetPr>
  <dimension ref="B1:AZ518"/>
  <sheetViews>
    <sheetView tabSelected="1" topLeftCell="A61" zoomScale="65" zoomScaleNormal="65" workbookViewId="0">
      <selection activeCell="A88" sqref="A88:XFD124"/>
    </sheetView>
  </sheetViews>
  <sheetFormatPr defaultColWidth="9.75" defaultRowHeight="15"/>
  <cols>
    <col min="1" max="2" width="1.75" style="17" customWidth="1"/>
    <col min="3" max="3" width="17.375" style="30" bestFit="1" customWidth="1"/>
    <col min="4" max="5" width="1.75" style="17" customWidth="1"/>
    <col min="6" max="6" width="20.75" style="17" bestFit="1" customWidth="1"/>
    <col min="7" max="7" width="10.25" style="30" customWidth="1"/>
    <col min="8" max="8" width="1.625" style="17" customWidth="1"/>
    <col min="9" max="9" width="7.75" style="17" customWidth="1"/>
    <col min="10" max="10" width="1.625" style="17" customWidth="1"/>
    <col min="11" max="11" width="1.75" style="17" customWidth="1"/>
    <col min="12" max="12" width="20.625" style="8" bestFit="1" customWidth="1"/>
    <col min="13" max="13" width="0.875" style="17" customWidth="1"/>
    <col min="14" max="14" width="3.75" style="17" hidden="1" customWidth="1"/>
    <col min="15" max="15" width="19.5" style="17" hidden="1" customWidth="1"/>
    <col min="16" max="17" width="1.75" style="17" hidden="1" customWidth="1"/>
    <col min="18" max="18" width="19.5" style="17" hidden="1" customWidth="1"/>
    <col min="19" max="20" width="1.625" style="17" hidden="1" customWidth="1"/>
    <col min="21" max="21" width="18.625" style="17" hidden="1" customWidth="1"/>
    <col min="22" max="23" width="1.75" style="17" customWidth="1"/>
    <col min="24" max="24" width="19.5" style="17" bestFit="1" customWidth="1"/>
    <col min="25" max="26" width="0.875" style="17" customWidth="1"/>
    <col min="27" max="27" width="18.625" style="8" bestFit="1" customWidth="1"/>
    <col min="28" max="29" width="0.875" style="8" customWidth="1"/>
    <col min="30" max="30" width="19.5" style="17" bestFit="1" customWidth="1"/>
    <col min="31" max="32" width="0.875" style="17" customWidth="1"/>
    <col min="33" max="33" width="20.5" style="17" customWidth="1"/>
    <col min="34" max="35" width="0.875" style="17" customWidth="1"/>
    <col min="36" max="36" width="19.5" style="17" bestFit="1" customWidth="1"/>
    <col min="37" max="38" width="0.875" style="17" customWidth="1"/>
    <col min="39" max="39" width="17" style="17" bestFit="1" customWidth="1"/>
    <col min="40" max="41" width="0.875" style="17" customWidth="1"/>
    <col min="42" max="42" width="19.5" style="17" bestFit="1" customWidth="1"/>
    <col min="43" max="44" width="0.875" style="17" customWidth="1"/>
    <col min="45" max="45" width="17" style="17" bestFit="1" customWidth="1"/>
    <col min="46" max="46" width="2.125" style="17" customWidth="1"/>
    <col min="47" max="47" width="0.875" style="17" customWidth="1"/>
    <col min="48" max="48" width="19.5" style="17" bestFit="1" customWidth="1"/>
    <col min="49" max="50" width="0.875" style="17" customWidth="1"/>
    <col min="51" max="51" width="17" style="17" bestFit="1" customWidth="1"/>
    <col min="52" max="52" width="1.375" style="17" customWidth="1"/>
    <col min="53" max="16384" width="9.75" style="17"/>
  </cols>
  <sheetData>
    <row r="1" spans="2:52" ht="15.75">
      <c r="B1" s="29" t="s">
        <v>0</v>
      </c>
      <c r="AC1" s="77"/>
      <c r="AD1" s="65"/>
      <c r="AE1" s="65"/>
      <c r="AF1" s="65"/>
      <c r="AG1" s="65"/>
      <c r="AH1" s="65"/>
      <c r="AO1" s="65"/>
      <c r="AP1" s="65"/>
      <c r="AQ1" s="65"/>
      <c r="AR1" s="65"/>
      <c r="AS1" s="65"/>
      <c r="AT1" s="65"/>
    </row>
    <row r="2" spans="2:52" ht="15.75">
      <c r="B2" s="29" t="s">
        <v>1</v>
      </c>
      <c r="AC2" s="77"/>
      <c r="AD2" s="65"/>
      <c r="AE2" s="65"/>
      <c r="AF2" s="65"/>
      <c r="AG2" s="65"/>
      <c r="AH2" s="65"/>
      <c r="AO2" s="65"/>
      <c r="AP2" s="65"/>
      <c r="AQ2" s="65"/>
      <c r="AR2" s="65"/>
      <c r="AS2" s="65"/>
      <c r="AT2" s="65"/>
    </row>
    <row r="3" spans="2:52" ht="15.75">
      <c r="B3" s="32" t="s">
        <v>47</v>
      </c>
      <c r="AC3" s="77"/>
      <c r="AD3" s="65"/>
      <c r="AE3" s="65"/>
      <c r="AF3" s="65"/>
      <c r="AG3" s="65"/>
      <c r="AH3" s="65"/>
      <c r="AO3" s="65"/>
      <c r="AP3" s="65"/>
      <c r="AQ3" s="65"/>
      <c r="AR3" s="65"/>
      <c r="AS3" s="65"/>
      <c r="AT3" s="65"/>
    </row>
    <row r="4" spans="2:52" ht="15.75" thickBot="1">
      <c r="AC4" s="77"/>
      <c r="AD4" s="65"/>
      <c r="AE4" s="65"/>
      <c r="AF4" s="65"/>
      <c r="AG4" s="65"/>
      <c r="AH4" s="65"/>
      <c r="AO4" s="65"/>
      <c r="AP4" s="65"/>
      <c r="AQ4" s="65"/>
      <c r="AR4" s="65"/>
      <c r="AS4" s="65"/>
      <c r="AT4" s="65"/>
    </row>
    <row r="5" spans="2:52" ht="16.5" thickBot="1">
      <c r="C5" s="30" t="s">
        <v>4</v>
      </c>
      <c r="N5" s="37" t="s">
        <v>3</v>
      </c>
      <c r="O5" s="35"/>
      <c r="P5" s="35"/>
      <c r="Q5" s="35"/>
      <c r="R5" s="35"/>
      <c r="S5" s="35"/>
      <c r="T5" s="35"/>
      <c r="U5" s="61"/>
      <c r="W5" s="33"/>
      <c r="X5" s="35" t="s">
        <v>33</v>
      </c>
      <c r="Y5" s="35"/>
      <c r="Z5" s="35"/>
      <c r="AA5" s="36"/>
      <c r="AC5" s="66"/>
      <c r="AD5" s="67" t="s">
        <v>34</v>
      </c>
      <c r="AE5" s="67"/>
      <c r="AF5" s="67"/>
      <c r="AG5" s="68"/>
      <c r="AH5" s="65"/>
      <c r="AI5" s="33"/>
      <c r="AJ5" s="35" t="s">
        <v>35</v>
      </c>
      <c r="AK5" s="35"/>
      <c r="AL5" s="35"/>
      <c r="AM5" s="36"/>
      <c r="AO5" s="66"/>
      <c r="AP5" s="67" t="s">
        <v>36</v>
      </c>
      <c r="AQ5" s="67"/>
      <c r="AR5" s="67"/>
      <c r="AS5" s="68"/>
      <c r="AT5" s="65"/>
      <c r="AU5" s="33"/>
      <c r="AV5" s="35" t="s">
        <v>37</v>
      </c>
      <c r="AW5" s="35"/>
      <c r="AX5" s="35"/>
      <c r="AY5" s="36"/>
    </row>
    <row r="6" spans="2:52" ht="16.5" thickBot="1">
      <c r="C6" s="30" t="s">
        <v>8</v>
      </c>
      <c r="L6" s="19" t="s">
        <v>4</v>
      </c>
      <c r="O6" s="30" t="s">
        <v>5</v>
      </c>
      <c r="R6" s="30" t="s">
        <v>6</v>
      </c>
      <c r="S6" s="30"/>
      <c r="T6" s="30"/>
      <c r="U6" s="30"/>
      <c r="W6" s="62"/>
      <c r="X6" s="34" t="s">
        <v>2</v>
      </c>
      <c r="Y6" s="63"/>
      <c r="Z6" s="62"/>
      <c r="AA6" s="64" t="s">
        <v>3</v>
      </c>
      <c r="AC6" s="69"/>
      <c r="AD6" s="70" t="s">
        <v>2</v>
      </c>
      <c r="AE6" s="71"/>
      <c r="AF6" s="69"/>
      <c r="AG6" s="72" t="s">
        <v>3</v>
      </c>
      <c r="AH6" s="65"/>
      <c r="AI6" s="62"/>
      <c r="AJ6" s="34" t="s">
        <v>2</v>
      </c>
      <c r="AK6" s="63"/>
      <c r="AL6" s="62"/>
      <c r="AM6" s="64" t="s">
        <v>3</v>
      </c>
      <c r="AO6" s="69"/>
      <c r="AP6" s="70" t="s">
        <v>2</v>
      </c>
      <c r="AQ6" s="71"/>
      <c r="AR6" s="69"/>
      <c r="AS6" s="72" t="s">
        <v>3</v>
      </c>
      <c r="AT6" s="65"/>
      <c r="AU6" s="62"/>
      <c r="AV6" s="34" t="s">
        <v>2</v>
      </c>
      <c r="AW6" s="63"/>
      <c r="AX6" s="62"/>
      <c r="AY6" s="64" t="s">
        <v>3</v>
      </c>
    </row>
    <row r="7" spans="2:52">
      <c r="B7" s="38"/>
      <c r="C7" s="39" t="s">
        <v>14</v>
      </c>
      <c r="E7" s="38"/>
      <c r="F7" s="39" t="s">
        <v>7</v>
      </c>
      <c r="K7" s="38"/>
      <c r="L7" s="40" t="s">
        <v>8</v>
      </c>
      <c r="N7" s="38"/>
      <c r="O7" s="39" t="e">
        <f>+#REF!</f>
        <v>#REF!</v>
      </c>
      <c r="Q7" s="38"/>
      <c r="R7" s="39" t="s">
        <v>9</v>
      </c>
      <c r="S7" s="30"/>
      <c r="T7" s="30"/>
      <c r="U7" s="42" t="s">
        <v>21</v>
      </c>
      <c r="W7" s="38"/>
      <c r="X7" s="39" t="s">
        <v>10</v>
      </c>
      <c r="Z7" s="38"/>
      <c r="AA7" s="41" t="str">
        <f>+R7</f>
        <v>Issues</v>
      </c>
      <c r="AC7" s="73"/>
      <c r="AD7" s="74" t="s">
        <v>10</v>
      </c>
      <c r="AE7" s="65"/>
      <c r="AF7" s="73"/>
      <c r="AG7" s="75" t="e">
        <f>+#REF!</f>
        <v>#REF!</v>
      </c>
      <c r="AH7" s="65"/>
      <c r="AI7" s="38"/>
      <c r="AJ7" s="39" t="s">
        <v>10</v>
      </c>
      <c r="AL7" s="38"/>
      <c r="AM7" s="41" t="str">
        <f>+X7</f>
        <v>Redemptions</v>
      </c>
      <c r="AO7" s="73"/>
      <c r="AP7" s="74" t="s">
        <v>10</v>
      </c>
      <c r="AQ7" s="65"/>
      <c r="AR7" s="73"/>
      <c r="AS7" s="75" t="str">
        <f>+AD7</f>
        <v>Redemptions</v>
      </c>
      <c r="AT7" s="65"/>
      <c r="AU7" s="38"/>
      <c r="AV7" s="39" t="s">
        <v>10</v>
      </c>
      <c r="AX7" s="38"/>
      <c r="AY7" s="41" t="str">
        <f>+AJ7</f>
        <v>Redemptions</v>
      </c>
    </row>
    <row r="8" spans="2:52">
      <c r="K8" s="17">
        <v>132798.9</v>
      </c>
      <c r="AA8" s="17"/>
      <c r="AC8" s="65"/>
      <c r="AD8" s="65"/>
      <c r="AE8" s="65"/>
      <c r="AF8" s="65"/>
      <c r="AG8" s="65"/>
      <c r="AH8" s="65"/>
      <c r="AO8" s="65"/>
      <c r="AP8" s="65"/>
      <c r="AQ8" s="65"/>
      <c r="AR8" s="65"/>
      <c r="AS8" s="65"/>
      <c r="AT8" s="65"/>
    </row>
    <row r="9" spans="2:52">
      <c r="C9" s="18"/>
      <c r="AA9" s="17"/>
      <c r="AC9" s="65"/>
      <c r="AD9" s="65"/>
      <c r="AE9" s="65"/>
      <c r="AF9" s="65"/>
      <c r="AG9" s="65"/>
      <c r="AH9" s="65"/>
      <c r="AO9" s="65"/>
      <c r="AP9" s="65"/>
      <c r="AQ9" s="65"/>
      <c r="AR9" s="65"/>
      <c r="AS9" s="65"/>
      <c r="AT9" s="65"/>
    </row>
    <row r="10" spans="2:52" ht="15.75">
      <c r="B10" s="43"/>
      <c r="C10" s="18"/>
      <c r="E10" s="17">
        <v>59947</v>
      </c>
      <c r="G10" s="117"/>
      <c r="N10" s="15"/>
      <c r="O10" s="8"/>
      <c r="P10" s="8"/>
      <c r="Q10" s="8"/>
      <c r="R10" s="8"/>
      <c r="S10" s="8"/>
      <c r="T10" s="8"/>
      <c r="U10" s="8"/>
      <c r="W10" s="8"/>
      <c r="X10" s="8"/>
      <c r="Y10" s="11"/>
      <c r="Z10" s="8"/>
      <c r="AC10" s="77"/>
      <c r="AD10" s="77"/>
      <c r="AE10" s="76"/>
      <c r="AF10" s="77"/>
      <c r="AG10" s="77"/>
      <c r="AH10" s="65"/>
      <c r="AI10" s="8"/>
      <c r="AJ10" s="8"/>
      <c r="AK10" s="11"/>
      <c r="AL10" s="8"/>
      <c r="AM10" s="8"/>
      <c r="AO10" s="77"/>
      <c r="AP10" s="77"/>
      <c r="AQ10" s="76"/>
      <c r="AR10" s="77"/>
      <c r="AS10" s="77"/>
      <c r="AT10" s="65"/>
      <c r="AU10" s="8"/>
      <c r="AV10" s="8"/>
      <c r="AW10" s="11"/>
      <c r="AX10" s="8"/>
      <c r="AY10" s="8"/>
    </row>
    <row r="11" spans="2:52" ht="15.75">
      <c r="B11" s="43"/>
      <c r="C11" s="16" t="s">
        <v>23</v>
      </c>
      <c r="F11" s="17" t="s">
        <v>11</v>
      </c>
      <c r="G11" s="117" t="s">
        <v>19</v>
      </c>
      <c r="I11" s="17" t="s">
        <v>17</v>
      </c>
      <c r="K11" s="17">
        <v>0</v>
      </c>
      <c r="L11" s="8">
        <v>6715554</v>
      </c>
      <c r="N11" s="15"/>
      <c r="O11" s="9">
        <v>1294442.23</v>
      </c>
      <c r="P11" s="8"/>
      <c r="Q11" s="8">
        <v>0</v>
      </c>
      <c r="R11" s="8">
        <v>0</v>
      </c>
      <c r="S11" s="8"/>
      <c r="T11" s="8"/>
      <c r="U11" s="8">
        <v>0</v>
      </c>
      <c r="W11" s="8"/>
      <c r="X11" s="9">
        <v>300369</v>
      </c>
      <c r="Y11" s="11"/>
      <c r="Z11" s="8"/>
      <c r="AA11" s="8">
        <v>59757.2</v>
      </c>
      <c r="AC11" s="77"/>
      <c r="AD11" s="78">
        <v>306628</v>
      </c>
      <c r="AE11" s="76"/>
      <c r="AF11" s="77"/>
      <c r="AG11" s="77">
        <v>56753.51</v>
      </c>
      <c r="AH11" s="65"/>
      <c r="AI11" s="8"/>
      <c r="AJ11" s="9">
        <v>312886</v>
      </c>
      <c r="AK11" s="11"/>
      <c r="AL11" s="8"/>
      <c r="AM11" s="8">
        <v>53687.23</v>
      </c>
      <c r="AO11" s="77"/>
      <c r="AP11" s="78">
        <v>319144</v>
      </c>
      <c r="AQ11" s="76"/>
      <c r="AR11" s="77"/>
      <c r="AS11" s="77">
        <v>50558.37</v>
      </c>
      <c r="AT11" s="65"/>
      <c r="AU11" s="8"/>
      <c r="AV11" s="9">
        <v>328530</v>
      </c>
      <c r="AW11" s="11"/>
      <c r="AX11" s="8"/>
      <c r="AY11" s="8">
        <v>47366.93</v>
      </c>
    </row>
    <row r="12" spans="2:52" ht="15.75">
      <c r="B12" s="43"/>
      <c r="C12" s="18"/>
      <c r="G12" s="117" t="s">
        <v>18</v>
      </c>
      <c r="I12" s="17" t="s">
        <v>17</v>
      </c>
      <c r="N12" s="15"/>
      <c r="O12" s="8"/>
      <c r="P12" s="8"/>
      <c r="Q12" s="8"/>
      <c r="R12" s="8"/>
      <c r="S12" s="8"/>
      <c r="T12" s="8"/>
      <c r="U12" s="8"/>
      <c r="W12" s="8"/>
      <c r="X12" s="10">
        <v>0</v>
      </c>
      <c r="Y12" s="11"/>
      <c r="Z12" s="8"/>
      <c r="AA12" s="8">
        <v>56753.51</v>
      </c>
      <c r="AC12" s="77"/>
      <c r="AD12" s="83">
        <v>0</v>
      </c>
      <c r="AE12" s="76"/>
      <c r="AF12" s="77"/>
      <c r="AG12" s="77">
        <v>53687.23</v>
      </c>
      <c r="AH12" s="65"/>
      <c r="AI12" s="8"/>
      <c r="AJ12" s="10">
        <v>0</v>
      </c>
      <c r="AK12" s="11"/>
      <c r="AL12" s="8"/>
      <c r="AM12" s="8">
        <v>50558.37</v>
      </c>
      <c r="AO12" s="77"/>
      <c r="AP12" s="83">
        <v>0</v>
      </c>
      <c r="AQ12" s="76"/>
      <c r="AR12" s="77"/>
      <c r="AS12" s="77">
        <v>47366.93</v>
      </c>
      <c r="AT12" s="65"/>
      <c r="AU12" s="8"/>
      <c r="AV12" s="10">
        <v>0</v>
      </c>
      <c r="AW12" s="11"/>
      <c r="AX12" s="8"/>
      <c r="AY12" s="8">
        <v>44081.63</v>
      </c>
    </row>
    <row r="13" spans="2:52" ht="15.75">
      <c r="B13" s="43"/>
      <c r="C13" s="19"/>
      <c r="E13" s="17">
        <v>0</v>
      </c>
      <c r="G13" s="117"/>
      <c r="N13" s="15"/>
      <c r="O13" s="8"/>
      <c r="P13" s="8"/>
      <c r="Q13" s="8"/>
      <c r="R13" s="8"/>
      <c r="S13" s="8"/>
      <c r="T13" s="8"/>
      <c r="U13" s="8"/>
      <c r="W13" s="8"/>
      <c r="X13" s="8">
        <v>0</v>
      </c>
      <c r="Y13" s="11"/>
      <c r="Z13" s="8"/>
      <c r="AC13" s="77"/>
      <c r="AD13" s="77">
        <v>0</v>
      </c>
      <c r="AE13" s="76"/>
      <c r="AF13" s="77"/>
      <c r="AG13" s="77"/>
      <c r="AH13" s="65"/>
      <c r="AI13" s="8"/>
      <c r="AJ13" s="8">
        <v>0</v>
      </c>
      <c r="AK13" s="11"/>
      <c r="AL13" s="8"/>
      <c r="AM13" s="8"/>
      <c r="AO13" s="77"/>
      <c r="AP13" s="77">
        <v>0</v>
      </c>
      <c r="AQ13" s="76"/>
      <c r="AR13" s="77"/>
      <c r="AS13" s="77"/>
      <c r="AT13" s="65"/>
      <c r="AU13" s="8"/>
      <c r="AV13" s="8">
        <v>0</v>
      </c>
      <c r="AW13" s="11"/>
      <c r="AX13" s="8"/>
      <c r="AY13" s="8"/>
    </row>
    <row r="14" spans="2:52" ht="15.75">
      <c r="B14" s="43"/>
      <c r="C14" s="19"/>
      <c r="G14" s="117" t="s">
        <v>19</v>
      </c>
      <c r="I14" s="17" t="s">
        <v>20</v>
      </c>
      <c r="K14" s="17">
        <v>0</v>
      </c>
      <c r="L14" s="8">
        <v>2911098</v>
      </c>
      <c r="N14" s="15"/>
      <c r="O14" s="9">
        <v>561122.37</v>
      </c>
      <c r="P14" s="8"/>
      <c r="Q14" s="8">
        <v>0</v>
      </c>
      <c r="R14" s="8"/>
      <c r="S14" s="8"/>
      <c r="T14" s="8"/>
      <c r="U14" s="8">
        <v>0</v>
      </c>
      <c r="V14" s="8"/>
      <c r="W14" s="8"/>
      <c r="X14" s="8">
        <v>130206</v>
      </c>
      <c r="Y14" s="8"/>
      <c r="Z14" s="8"/>
      <c r="AA14" s="8">
        <v>25903.9</v>
      </c>
      <c r="AC14" s="77"/>
      <c r="AD14" s="77">
        <v>132919</v>
      </c>
      <c r="AE14" s="77"/>
      <c r="AF14" s="77"/>
      <c r="AG14" s="77">
        <v>24601.84</v>
      </c>
      <c r="AH14" s="77"/>
      <c r="AI14" s="8"/>
      <c r="AJ14" s="8">
        <v>135631</v>
      </c>
      <c r="AK14" s="8"/>
      <c r="AL14" s="8"/>
      <c r="AM14" s="8">
        <v>23272.65</v>
      </c>
      <c r="AN14" s="8"/>
      <c r="AO14" s="77"/>
      <c r="AP14" s="77">
        <v>138344</v>
      </c>
      <c r="AQ14" s="77"/>
      <c r="AR14" s="77"/>
      <c r="AS14" s="77">
        <v>21916.34</v>
      </c>
      <c r="AT14" s="77"/>
      <c r="AU14" s="8"/>
      <c r="AV14" s="8">
        <v>142413</v>
      </c>
      <c r="AW14" s="8"/>
      <c r="AX14" s="8"/>
      <c r="AY14" s="8">
        <v>20532.900000000001</v>
      </c>
      <c r="AZ14" s="8"/>
    </row>
    <row r="15" spans="2:52" ht="15.75">
      <c r="B15" s="43"/>
      <c r="C15" s="19"/>
      <c r="G15" s="117" t="s">
        <v>18</v>
      </c>
      <c r="I15" s="17" t="s">
        <v>20</v>
      </c>
      <c r="N15" s="15"/>
      <c r="O15" s="8"/>
      <c r="P15" s="8"/>
      <c r="Q15" s="8"/>
      <c r="R15" s="8"/>
      <c r="S15" s="8"/>
      <c r="T15" s="8"/>
      <c r="U15" s="8"/>
      <c r="V15" s="8"/>
      <c r="W15" s="8"/>
      <c r="X15" s="8">
        <v>0</v>
      </c>
      <c r="Y15" s="8"/>
      <c r="Z15" s="8"/>
      <c r="AA15" s="8">
        <v>24601.84</v>
      </c>
      <c r="AC15" s="77"/>
      <c r="AD15" s="77">
        <v>0</v>
      </c>
      <c r="AE15" s="77"/>
      <c r="AF15" s="77"/>
      <c r="AG15" s="77">
        <v>23272.65</v>
      </c>
      <c r="AH15" s="77"/>
      <c r="AI15" s="8"/>
      <c r="AJ15" s="8">
        <v>0</v>
      </c>
      <c r="AK15" s="8"/>
      <c r="AL15" s="8"/>
      <c r="AM15" s="8">
        <v>21916.34</v>
      </c>
      <c r="AN15" s="8"/>
      <c r="AO15" s="77"/>
      <c r="AP15" s="77">
        <v>0</v>
      </c>
      <c r="AQ15" s="77"/>
      <c r="AR15" s="77"/>
      <c r="AS15" s="77">
        <v>20532.900000000001</v>
      </c>
      <c r="AT15" s="77"/>
      <c r="AU15" s="8"/>
      <c r="AV15" s="8">
        <v>0</v>
      </c>
      <c r="AW15" s="8"/>
      <c r="AX15" s="8"/>
      <c r="AY15" s="8">
        <v>19108.77</v>
      </c>
      <c r="AZ15" s="8"/>
    </row>
    <row r="16" spans="2:52" ht="15.75">
      <c r="B16" s="43"/>
      <c r="C16" s="18"/>
      <c r="E16" s="17">
        <v>0</v>
      </c>
      <c r="G16" s="117"/>
      <c r="N16" s="15"/>
      <c r="O16" s="8"/>
      <c r="P16" s="8"/>
      <c r="Q16" s="8"/>
      <c r="R16" s="8"/>
      <c r="S16" s="8"/>
      <c r="T16" s="8"/>
      <c r="U16" s="8"/>
      <c r="W16" s="8"/>
      <c r="X16" s="8"/>
      <c r="Y16" s="11"/>
      <c r="Z16" s="8"/>
      <c r="AC16" s="77"/>
      <c r="AD16" s="77"/>
      <c r="AE16" s="76"/>
      <c r="AF16" s="77"/>
      <c r="AG16" s="77"/>
      <c r="AH16" s="65"/>
      <c r="AI16" s="8"/>
      <c r="AJ16" s="8"/>
      <c r="AK16" s="11"/>
      <c r="AL16" s="8"/>
      <c r="AM16" s="8"/>
      <c r="AO16" s="77"/>
      <c r="AP16" s="77"/>
      <c r="AQ16" s="76"/>
      <c r="AR16" s="77"/>
      <c r="AS16" s="77"/>
      <c r="AT16" s="65"/>
      <c r="AU16" s="8"/>
      <c r="AV16" s="8"/>
      <c r="AW16" s="11"/>
      <c r="AX16" s="8"/>
      <c r="AY16" s="8"/>
    </row>
    <row r="17" spans="2:52" ht="15.75">
      <c r="B17" s="43"/>
      <c r="C17" s="18"/>
      <c r="G17" s="117" t="str">
        <f>+G11</f>
        <v>09/01/XX</v>
      </c>
      <c r="I17" s="17" t="s">
        <v>16</v>
      </c>
      <c r="K17" s="17">
        <v>0</v>
      </c>
      <c r="L17" s="8">
        <v>1105000</v>
      </c>
      <c r="N17" s="15"/>
      <c r="O17" s="9">
        <v>212991.67</v>
      </c>
      <c r="P17" s="8"/>
      <c r="Q17" s="8">
        <v>0</v>
      </c>
      <c r="R17" s="8">
        <v>0</v>
      </c>
      <c r="S17" s="8"/>
      <c r="T17" s="8"/>
      <c r="U17" s="8">
        <v>0</v>
      </c>
      <c r="V17" s="8"/>
      <c r="W17" s="8"/>
      <c r="X17" s="8">
        <v>49425</v>
      </c>
      <c r="Y17" s="8"/>
      <c r="Z17" s="8"/>
      <c r="AA17" s="8">
        <v>9832.65</v>
      </c>
      <c r="AC17" s="77"/>
      <c r="AD17" s="77">
        <v>50453</v>
      </c>
      <c r="AE17" s="77"/>
      <c r="AF17" s="77"/>
      <c r="AG17" s="77">
        <v>9338.4</v>
      </c>
      <c r="AH17" s="77"/>
      <c r="AI17" s="8"/>
      <c r="AJ17" s="8">
        <v>51483</v>
      </c>
      <c r="AK17" s="8"/>
      <c r="AL17" s="8"/>
      <c r="AM17" s="8">
        <v>8833.8700000000008</v>
      </c>
      <c r="AN17" s="8"/>
      <c r="AO17" s="77"/>
      <c r="AP17" s="77">
        <v>52512</v>
      </c>
      <c r="AQ17" s="77"/>
      <c r="AR17" s="77"/>
      <c r="AS17" s="77">
        <v>8319.0400000000009</v>
      </c>
      <c r="AT17" s="77"/>
      <c r="AU17" s="8"/>
      <c r="AV17" s="8">
        <v>54057</v>
      </c>
      <c r="AW17" s="8"/>
      <c r="AX17" s="8"/>
      <c r="AY17" s="8">
        <v>7793.92</v>
      </c>
      <c r="AZ17" s="8"/>
    </row>
    <row r="18" spans="2:52" ht="15.75">
      <c r="B18" s="43"/>
      <c r="C18" s="18"/>
      <c r="G18" s="117" t="str">
        <f>+G12</f>
        <v>03/01/XX</v>
      </c>
      <c r="I18" s="17" t="str">
        <f>+I17</f>
        <v>Water</v>
      </c>
      <c r="K18" s="20"/>
      <c r="L18" s="21"/>
      <c r="N18" s="23"/>
      <c r="O18" s="21"/>
      <c r="P18" s="8"/>
      <c r="Q18" s="21"/>
      <c r="R18" s="21"/>
      <c r="S18" s="8"/>
      <c r="T18" s="8"/>
      <c r="U18" s="21"/>
      <c r="W18" s="21"/>
      <c r="X18" s="24">
        <v>0</v>
      </c>
      <c r="Y18" s="11"/>
      <c r="Z18" s="21"/>
      <c r="AA18" s="21">
        <v>9338.4</v>
      </c>
      <c r="AC18" s="79"/>
      <c r="AD18" s="84">
        <v>0</v>
      </c>
      <c r="AE18" s="76"/>
      <c r="AF18" s="79"/>
      <c r="AG18" s="79">
        <v>8833.8700000000008</v>
      </c>
      <c r="AH18" s="65"/>
      <c r="AI18" s="21"/>
      <c r="AJ18" s="24">
        <v>0</v>
      </c>
      <c r="AK18" s="11"/>
      <c r="AL18" s="21"/>
      <c r="AM18" s="21">
        <v>8319.0400000000009</v>
      </c>
      <c r="AO18" s="79"/>
      <c r="AP18" s="84">
        <v>0</v>
      </c>
      <c r="AQ18" s="76"/>
      <c r="AR18" s="79"/>
      <c r="AS18" s="79">
        <v>7793.92</v>
      </c>
      <c r="AT18" s="65"/>
      <c r="AU18" s="21"/>
      <c r="AV18" s="24">
        <v>0</v>
      </c>
      <c r="AW18" s="11"/>
      <c r="AX18" s="21"/>
      <c r="AY18" s="21">
        <v>7253.35</v>
      </c>
    </row>
    <row r="19" spans="2:52" ht="15.75">
      <c r="B19" s="43"/>
      <c r="C19" s="18"/>
      <c r="E19" s="17">
        <v>0</v>
      </c>
      <c r="G19" s="117"/>
      <c r="N19" s="15"/>
      <c r="O19" s="8"/>
      <c r="P19" s="8"/>
      <c r="Q19" s="8"/>
      <c r="R19" s="8"/>
      <c r="S19" s="8"/>
      <c r="T19" s="8"/>
      <c r="U19" s="8"/>
      <c r="W19" s="8"/>
      <c r="X19" s="8"/>
      <c r="Y19" s="11"/>
      <c r="Z19" s="8"/>
      <c r="AC19" s="77"/>
      <c r="AD19" s="77"/>
      <c r="AE19" s="76"/>
      <c r="AF19" s="77"/>
      <c r="AG19" s="77"/>
      <c r="AH19" s="65"/>
      <c r="AI19" s="8"/>
      <c r="AJ19" s="8"/>
      <c r="AK19" s="11"/>
      <c r="AL19" s="8"/>
      <c r="AM19" s="8"/>
      <c r="AO19" s="77"/>
      <c r="AP19" s="77"/>
      <c r="AQ19" s="76"/>
      <c r="AR19" s="77"/>
      <c r="AS19" s="77"/>
      <c r="AT19" s="65"/>
      <c r="AU19" s="8"/>
      <c r="AV19" s="8"/>
      <c r="AW19" s="11"/>
      <c r="AX19" s="8"/>
      <c r="AY19" s="8"/>
    </row>
    <row r="20" spans="2:52" ht="15.75">
      <c r="B20" s="43"/>
      <c r="C20" s="18"/>
      <c r="I20" s="17" t="s">
        <v>15</v>
      </c>
      <c r="K20" s="20">
        <v>0</v>
      </c>
      <c r="L20" s="25">
        <f>SUM(L11:L19)</f>
        <v>10731652</v>
      </c>
      <c r="M20" s="29"/>
      <c r="N20" s="23"/>
      <c r="O20" s="25">
        <f>SUM(O11:O19)</f>
        <v>2068556.27</v>
      </c>
      <c r="P20" s="11"/>
      <c r="Q20" s="25">
        <v>0</v>
      </c>
      <c r="R20" s="25">
        <f>SUM(R11:R19)</f>
        <v>0</v>
      </c>
      <c r="S20" s="11"/>
      <c r="T20" s="11"/>
      <c r="U20" s="25">
        <f>SUM(U11:U19)</f>
        <v>0</v>
      </c>
      <c r="W20" s="25"/>
      <c r="X20" s="25">
        <f>SUM(X11:X19)</f>
        <v>480000</v>
      </c>
      <c r="Y20" s="11"/>
      <c r="Z20" s="25"/>
      <c r="AA20" s="25">
        <f>SUM(AA11:AA19)</f>
        <v>186187.49999999997</v>
      </c>
      <c r="AC20" s="81"/>
      <c r="AD20" s="81">
        <f>SUM(AD11:AD19)</f>
        <v>490000</v>
      </c>
      <c r="AE20" s="76"/>
      <c r="AF20" s="81"/>
      <c r="AG20" s="81">
        <f>SUM(AG11:AG19)</f>
        <v>176487.5</v>
      </c>
      <c r="AH20" s="65"/>
      <c r="AI20" s="25"/>
      <c r="AJ20" s="25">
        <f>SUM(AJ11:AJ19)</f>
        <v>500000</v>
      </c>
      <c r="AK20" s="11"/>
      <c r="AL20" s="25"/>
      <c r="AM20" s="25">
        <f>SUM(AM11:AM19)</f>
        <v>166587.5</v>
      </c>
      <c r="AO20" s="81"/>
      <c r="AP20" s="81">
        <f>SUM(AP11:AP19)</f>
        <v>510000</v>
      </c>
      <c r="AQ20" s="76"/>
      <c r="AR20" s="81"/>
      <c r="AS20" s="81">
        <f>SUM(AS11:AS19)</f>
        <v>156487.50000000003</v>
      </c>
      <c r="AT20" s="65"/>
      <c r="AU20" s="25"/>
      <c r="AV20" s="25">
        <f>SUM(AV11:AV19)</f>
        <v>525000</v>
      </c>
      <c r="AW20" s="11"/>
      <c r="AX20" s="25"/>
      <c r="AY20" s="25">
        <f>SUM(AY11:AY19)</f>
        <v>146137.5</v>
      </c>
    </row>
    <row r="21" spans="2:52" ht="15.75">
      <c r="B21" s="43"/>
      <c r="C21" s="18"/>
      <c r="M21" s="29"/>
      <c r="N21" s="15"/>
      <c r="O21" s="11"/>
      <c r="P21" s="11"/>
      <c r="Q21" s="11"/>
      <c r="R21" s="11"/>
      <c r="S21" s="11"/>
      <c r="T21" s="11"/>
      <c r="U21" s="11"/>
      <c r="W21" s="11"/>
      <c r="X21" s="11"/>
      <c r="Y21" s="11"/>
      <c r="Z21" s="11"/>
      <c r="AA21" s="11"/>
      <c r="AC21" s="76"/>
      <c r="AD21" s="76"/>
      <c r="AE21" s="76"/>
      <c r="AF21" s="76"/>
      <c r="AG21" s="76"/>
      <c r="AH21" s="65"/>
      <c r="AI21" s="11"/>
      <c r="AJ21" s="11"/>
      <c r="AK21" s="11"/>
      <c r="AL21" s="11"/>
      <c r="AM21" s="11"/>
      <c r="AO21" s="76"/>
      <c r="AP21" s="76"/>
      <c r="AQ21" s="76"/>
      <c r="AR21" s="76"/>
      <c r="AS21" s="76"/>
      <c r="AT21" s="65"/>
      <c r="AU21" s="11"/>
      <c r="AV21" s="11"/>
      <c r="AW21" s="11"/>
      <c r="AX21" s="11"/>
      <c r="AY21" s="11"/>
    </row>
    <row r="22" spans="2:52" ht="15.75">
      <c r="B22" s="43"/>
      <c r="C22" s="44" t="s">
        <v>25</v>
      </c>
      <c r="E22" s="17">
        <v>0</v>
      </c>
      <c r="F22" s="17" t="s">
        <v>11</v>
      </c>
      <c r="G22" s="30" t="s">
        <v>26</v>
      </c>
      <c r="I22" s="17" t="s">
        <v>17</v>
      </c>
      <c r="L22" s="8">
        <v>1014116</v>
      </c>
      <c r="N22" s="15"/>
      <c r="O22" s="8">
        <v>82845.25</v>
      </c>
      <c r="P22" s="8"/>
      <c r="Q22" s="8"/>
      <c r="R22" s="8">
        <v>0</v>
      </c>
      <c r="S22" s="8"/>
      <c r="T22" s="8"/>
      <c r="U22" s="8">
        <v>0</v>
      </c>
      <c r="W22" s="8"/>
      <c r="X22" s="8">
        <v>145000</v>
      </c>
      <c r="Y22" s="11"/>
      <c r="Z22" s="8"/>
      <c r="AA22" s="8">
        <v>7444.86</v>
      </c>
      <c r="AC22" s="77"/>
      <c r="AD22" s="77">
        <v>62000</v>
      </c>
      <c r="AE22" s="76"/>
      <c r="AF22" s="77"/>
      <c r="AG22" s="65">
        <v>5269.86</v>
      </c>
      <c r="AH22" s="65"/>
      <c r="AI22" s="8"/>
      <c r="AJ22" s="8">
        <v>58353</v>
      </c>
      <c r="AK22" s="11"/>
      <c r="AL22" s="8"/>
      <c r="AM22" s="17">
        <v>4339.8599999999997</v>
      </c>
      <c r="AO22" s="77"/>
      <c r="AP22" s="77">
        <v>58353</v>
      </c>
      <c r="AQ22" s="76"/>
      <c r="AR22" s="77"/>
      <c r="AS22" s="77">
        <v>3464.56</v>
      </c>
      <c r="AT22" s="65"/>
      <c r="AU22" s="8"/>
      <c r="AV22" s="8">
        <v>56250</v>
      </c>
      <c r="AW22" s="11"/>
      <c r="AX22" s="8"/>
      <c r="AY22" s="8">
        <v>2589.27</v>
      </c>
    </row>
    <row r="23" spans="2:52" ht="15.75">
      <c r="B23" s="43"/>
      <c r="C23" s="18"/>
      <c r="G23" s="30" t="s">
        <v>27</v>
      </c>
      <c r="I23" s="17" t="s">
        <v>17</v>
      </c>
      <c r="K23" s="17">
        <v>0</v>
      </c>
      <c r="N23" s="15"/>
      <c r="O23" s="8"/>
      <c r="P23" s="8"/>
      <c r="Q23" s="8">
        <v>0</v>
      </c>
      <c r="R23" s="8"/>
      <c r="S23" s="8"/>
      <c r="T23" s="8"/>
      <c r="U23" s="8"/>
      <c r="W23" s="8"/>
      <c r="X23" s="9">
        <v>0</v>
      </c>
      <c r="Y23" s="11"/>
      <c r="Z23" s="8"/>
      <c r="AA23" s="8">
        <v>5269.86</v>
      </c>
      <c r="AC23" s="77"/>
      <c r="AD23" s="78">
        <v>0</v>
      </c>
      <c r="AE23" s="76"/>
      <c r="AF23" s="77"/>
      <c r="AG23" s="77">
        <v>4339.8599999999997</v>
      </c>
      <c r="AH23" s="65"/>
      <c r="AI23" s="8"/>
      <c r="AJ23" s="9">
        <v>0</v>
      </c>
      <c r="AK23" s="11"/>
      <c r="AL23" s="8"/>
      <c r="AM23" s="8">
        <v>3464.56</v>
      </c>
      <c r="AO23" s="77"/>
      <c r="AP23" s="78">
        <v>0</v>
      </c>
      <c r="AQ23" s="76"/>
      <c r="AR23" s="77"/>
      <c r="AS23" s="77">
        <v>2589.27</v>
      </c>
      <c r="AT23" s="65"/>
      <c r="AU23" s="8"/>
      <c r="AV23" s="9">
        <v>0</v>
      </c>
      <c r="AW23" s="11"/>
      <c r="AX23" s="8"/>
      <c r="AY23" s="8">
        <v>1745.52</v>
      </c>
    </row>
    <row r="24" spans="2:52" ht="15.75">
      <c r="B24" s="43"/>
      <c r="C24" s="18"/>
      <c r="N24" s="15"/>
      <c r="O24" s="8"/>
      <c r="P24" s="8"/>
      <c r="Q24" s="8"/>
      <c r="R24" s="8"/>
      <c r="S24" s="8"/>
      <c r="T24" s="8"/>
      <c r="U24" s="8"/>
      <c r="W24" s="8"/>
      <c r="X24" s="8"/>
      <c r="Y24" s="11"/>
      <c r="Z24" s="8"/>
      <c r="AC24" s="77"/>
      <c r="AD24" s="77"/>
      <c r="AE24" s="76"/>
      <c r="AF24" s="77"/>
      <c r="AG24" s="77"/>
      <c r="AH24" s="65"/>
      <c r="AI24" s="8"/>
      <c r="AJ24" s="8"/>
      <c r="AK24" s="11"/>
      <c r="AL24" s="8"/>
      <c r="AM24" s="8"/>
      <c r="AO24" s="77"/>
      <c r="AP24" s="77"/>
      <c r="AQ24" s="76"/>
      <c r="AR24" s="77"/>
      <c r="AS24" s="77"/>
      <c r="AT24" s="65"/>
      <c r="AU24" s="8"/>
      <c r="AV24" s="8"/>
      <c r="AW24" s="11"/>
      <c r="AX24" s="8"/>
      <c r="AY24" s="8"/>
    </row>
    <row r="25" spans="2:52" ht="15.75">
      <c r="B25" s="43"/>
      <c r="C25" s="18"/>
      <c r="E25" s="17">
        <v>0</v>
      </c>
      <c r="G25" s="30" t="s">
        <v>26</v>
      </c>
      <c r="I25" s="17" t="s">
        <v>20</v>
      </c>
      <c r="L25" s="8">
        <v>235884</v>
      </c>
      <c r="N25" s="15"/>
      <c r="O25" s="8">
        <v>27554.75</v>
      </c>
      <c r="P25" s="8"/>
      <c r="Q25" s="8"/>
      <c r="R25" s="8">
        <v>0</v>
      </c>
      <c r="S25" s="8"/>
      <c r="T25" s="8"/>
      <c r="U25" s="8">
        <v>0</v>
      </c>
      <c r="V25" s="8"/>
      <c r="W25" s="8"/>
      <c r="X25" s="8">
        <v>20000</v>
      </c>
      <c r="Y25" s="8"/>
      <c r="Z25" s="8"/>
      <c r="AA25" s="8">
        <v>2380.14</v>
      </c>
      <c r="AC25" s="77"/>
      <c r="AD25" s="77">
        <v>28000</v>
      </c>
      <c r="AE25" s="77"/>
      <c r="AF25" s="77"/>
      <c r="AG25" s="77">
        <v>2080.14</v>
      </c>
      <c r="AH25" s="77"/>
      <c r="AI25" s="8"/>
      <c r="AJ25" s="8">
        <v>21647</v>
      </c>
      <c r="AK25" s="8"/>
      <c r="AL25" s="8"/>
      <c r="AM25" s="8">
        <v>1660.14</v>
      </c>
      <c r="AN25" s="8"/>
      <c r="AO25" s="77"/>
      <c r="AP25" s="77">
        <v>21647</v>
      </c>
      <c r="AQ25" s="77"/>
      <c r="AR25" s="77"/>
      <c r="AS25" s="77">
        <v>1335.44</v>
      </c>
      <c r="AT25" s="77"/>
      <c r="AU25" s="8"/>
      <c r="AV25" s="8">
        <v>18750</v>
      </c>
      <c r="AW25" s="8"/>
      <c r="AX25" s="8"/>
      <c r="AY25" s="8">
        <v>1010.73</v>
      </c>
      <c r="AZ25" s="8"/>
    </row>
    <row r="26" spans="2:52" ht="15.75">
      <c r="B26" s="43"/>
      <c r="C26" s="18"/>
      <c r="G26" s="30" t="s">
        <v>27</v>
      </c>
      <c r="I26" s="17" t="s">
        <v>20</v>
      </c>
      <c r="K26" s="17">
        <v>0</v>
      </c>
      <c r="N26" s="15"/>
      <c r="O26" s="8"/>
      <c r="P26" s="8"/>
      <c r="Q26" s="8">
        <v>0</v>
      </c>
      <c r="R26" s="8"/>
      <c r="S26" s="8"/>
      <c r="T26" s="8"/>
      <c r="U26" s="8"/>
      <c r="V26" s="8"/>
      <c r="W26" s="8"/>
      <c r="X26" s="8">
        <v>0</v>
      </c>
      <c r="Y26" s="8"/>
      <c r="Z26" s="8"/>
      <c r="AA26" s="8">
        <v>2080.14</v>
      </c>
      <c r="AC26" s="77"/>
      <c r="AD26" s="77">
        <v>0</v>
      </c>
      <c r="AE26" s="77"/>
      <c r="AF26" s="77"/>
      <c r="AG26" s="77">
        <v>1660.14</v>
      </c>
      <c r="AH26" s="77"/>
      <c r="AI26" s="8"/>
      <c r="AJ26" s="8">
        <v>0</v>
      </c>
      <c r="AK26" s="8"/>
      <c r="AL26" s="8"/>
      <c r="AM26" s="8">
        <v>1335.44</v>
      </c>
      <c r="AN26" s="8"/>
      <c r="AO26" s="77"/>
      <c r="AP26" s="77">
        <v>0</v>
      </c>
      <c r="AQ26" s="77"/>
      <c r="AR26" s="77"/>
      <c r="AS26" s="77">
        <v>1010.73</v>
      </c>
      <c r="AT26" s="77"/>
      <c r="AU26" s="8"/>
      <c r="AV26" s="8">
        <v>0</v>
      </c>
      <c r="AW26" s="8"/>
      <c r="AX26" s="8"/>
      <c r="AY26" s="8">
        <v>729.48</v>
      </c>
      <c r="AZ26" s="8"/>
    </row>
    <row r="27" spans="2:52" ht="15.75">
      <c r="B27" s="43"/>
      <c r="C27" s="18"/>
      <c r="N27" s="15"/>
      <c r="O27" s="8"/>
      <c r="P27" s="8"/>
      <c r="Q27" s="8"/>
      <c r="R27" s="8"/>
      <c r="S27" s="8"/>
      <c r="T27" s="8"/>
      <c r="U27" s="8"/>
      <c r="W27" s="8"/>
      <c r="X27" s="8"/>
      <c r="Y27" s="11"/>
      <c r="Z27" s="8"/>
      <c r="AC27" s="77"/>
      <c r="AD27" s="77"/>
      <c r="AE27" s="76"/>
      <c r="AF27" s="77"/>
      <c r="AG27" s="77"/>
      <c r="AH27" s="65"/>
      <c r="AI27" s="8"/>
      <c r="AJ27" s="8"/>
      <c r="AK27" s="11"/>
      <c r="AL27" s="8"/>
      <c r="AM27" s="8"/>
      <c r="AO27" s="77"/>
      <c r="AP27" s="77"/>
      <c r="AQ27" s="76"/>
      <c r="AR27" s="77"/>
      <c r="AS27" s="77"/>
      <c r="AT27" s="65"/>
      <c r="AU27" s="8"/>
      <c r="AV27" s="8"/>
      <c r="AW27" s="11"/>
      <c r="AX27" s="8"/>
      <c r="AY27" s="8"/>
    </row>
    <row r="28" spans="2:52" ht="15.75">
      <c r="B28" s="43"/>
      <c r="C28" s="18"/>
      <c r="E28" s="17">
        <v>0</v>
      </c>
      <c r="G28" s="30" t="s">
        <v>26</v>
      </c>
      <c r="I28" s="17" t="s">
        <v>22</v>
      </c>
      <c r="L28" s="8">
        <v>9975000</v>
      </c>
      <c r="N28" s="15"/>
      <c r="O28" s="8">
        <v>2316225</v>
      </c>
      <c r="P28" s="8"/>
      <c r="Q28" s="8"/>
      <c r="R28" s="8">
        <v>0</v>
      </c>
      <c r="S28" s="8"/>
      <c r="T28" s="8"/>
      <c r="U28" s="8">
        <v>0</v>
      </c>
      <c r="W28" s="8"/>
      <c r="X28" s="8">
        <v>540000</v>
      </c>
      <c r="Y28" s="11"/>
      <c r="Z28" s="8"/>
      <c r="AA28" s="8">
        <v>127800</v>
      </c>
      <c r="AC28" s="77"/>
      <c r="AD28" s="77">
        <v>560000</v>
      </c>
      <c r="AE28" s="76"/>
      <c r="AF28" s="77"/>
      <c r="AG28" s="65">
        <v>119700</v>
      </c>
      <c r="AH28" s="65"/>
      <c r="AI28" s="8"/>
      <c r="AJ28" s="8">
        <v>575000</v>
      </c>
      <c r="AK28" s="11"/>
      <c r="AL28" s="8"/>
      <c r="AM28" s="17">
        <v>111300</v>
      </c>
      <c r="AO28" s="77"/>
      <c r="AP28" s="77">
        <v>590000</v>
      </c>
      <c r="AQ28" s="76"/>
      <c r="AR28" s="77"/>
      <c r="AS28" s="77">
        <v>102675</v>
      </c>
      <c r="AT28" s="65"/>
      <c r="AU28" s="8"/>
      <c r="AV28" s="8">
        <v>610000</v>
      </c>
      <c r="AW28" s="11"/>
      <c r="AX28" s="8"/>
      <c r="AY28" s="8">
        <v>93825</v>
      </c>
    </row>
    <row r="29" spans="2:52" ht="15.75">
      <c r="B29" s="43"/>
      <c r="C29" s="18"/>
      <c r="F29" s="12"/>
      <c r="G29" s="30" t="s">
        <v>27</v>
      </c>
      <c r="I29" s="17" t="s">
        <v>22</v>
      </c>
      <c r="K29" s="17">
        <v>0</v>
      </c>
      <c r="N29" s="15"/>
      <c r="O29" s="8"/>
      <c r="P29" s="8"/>
      <c r="Q29" s="8">
        <v>0</v>
      </c>
      <c r="R29" s="8"/>
      <c r="S29" s="8"/>
      <c r="T29" s="8"/>
      <c r="U29" s="8"/>
      <c r="W29" s="8"/>
      <c r="X29" s="8">
        <v>0</v>
      </c>
      <c r="Y29" s="11"/>
      <c r="Z29" s="8"/>
      <c r="AA29" s="8">
        <v>119700</v>
      </c>
      <c r="AC29" s="77"/>
      <c r="AD29" s="77">
        <v>0</v>
      </c>
      <c r="AE29" s="76"/>
      <c r="AF29" s="77"/>
      <c r="AG29" s="77">
        <v>111300</v>
      </c>
      <c r="AH29" s="65"/>
      <c r="AI29" s="8"/>
      <c r="AJ29" s="8">
        <v>0</v>
      </c>
      <c r="AK29" s="11"/>
      <c r="AL29" s="8"/>
      <c r="AM29" s="8">
        <v>102675</v>
      </c>
      <c r="AO29" s="77"/>
      <c r="AP29" s="77">
        <v>0</v>
      </c>
      <c r="AQ29" s="76"/>
      <c r="AR29" s="77"/>
      <c r="AS29" s="77">
        <v>93825</v>
      </c>
      <c r="AT29" s="65"/>
      <c r="AU29" s="8"/>
      <c r="AV29" s="8">
        <v>0</v>
      </c>
      <c r="AW29" s="11"/>
      <c r="AX29" s="8"/>
      <c r="AY29" s="8">
        <v>84675</v>
      </c>
    </row>
    <row r="30" spans="2:52" ht="15.75">
      <c r="B30" s="43"/>
      <c r="C30" s="18"/>
      <c r="G30" s="117"/>
      <c r="K30" s="20"/>
      <c r="L30" s="21"/>
      <c r="N30" s="23"/>
      <c r="O30" s="21"/>
      <c r="P30" s="8"/>
      <c r="Q30" s="21"/>
      <c r="R30" s="21"/>
      <c r="S30" s="8"/>
      <c r="T30" s="8"/>
      <c r="U30" s="21"/>
      <c r="W30" s="21"/>
      <c r="X30" s="21"/>
      <c r="Y30" s="11"/>
      <c r="Z30" s="21"/>
      <c r="AA30" s="21"/>
      <c r="AC30" s="79"/>
      <c r="AD30" s="79"/>
      <c r="AE30" s="76"/>
      <c r="AF30" s="79"/>
      <c r="AG30" s="79"/>
      <c r="AH30" s="65"/>
      <c r="AI30" s="21"/>
      <c r="AJ30" s="21"/>
      <c r="AK30" s="11"/>
      <c r="AL30" s="21"/>
      <c r="AM30" s="21"/>
      <c r="AO30" s="79"/>
      <c r="AP30" s="79"/>
      <c r="AQ30" s="76"/>
      <c r="AR30" s="79"/>
      <c r="AS30" s="79"/>
      <c r="AT30" s="65"/>
      <c r="AU30" s="21"/>
      <c r="AV30" s="21"/>
      <c r="AW30" s="11"/>
      <c r="AX30" s="21"/>
      <c r="AY30" s="21"/>
    </row>
    <row r="31" spans="2:52" ht="15.75">
      <c r="B31" s="43"/>
      <c r="C31" s="18"/>
      <c r="E31" s="17">
        <v>0</v>
      </c>
      <c r="N31" s="15"/>
      <c r="O31" s="8"/>
      <c r="P31" s="8"/>
      <c r="Q31" s="8"/>
      <c r="R31" s="8"/>
      <c r="S31" s="8"/>
      <c r="T31" s="8"/>
      <c r="U31" s="8"/>
      <c r="W31" s="8"/>
      <c r="X31" s="8"/>
      <c r="Y31" s="11"/>
      <c r="Z31" s="8"/>
      <c r="AC31" s="77"/>
      <c r="AD31" s="77"/>
      <c r="AE31" s="76"/>
      <c r="AF31" s="77"/>
      <c r="AG31" s="77"/>
      <c r="AH31" s="65"/>
      <c r="AI31" s="8"/>
      <c r="AJ31" s="8"/>
      <c r="AK31" s="11"/>
      <c r="AL31" s="8"/>
      <c r="AM31" s="8"/>
      <c r="AO31" s="77"/>
      <c r="AP31" s="77"/>
      <c r="AQ31" s="76"/>
      <c r="AR31" s="77"/>
      <c r="AS31" s="77"/>
      <c r="AT31" s="65"/>
      <c r="AU31" s="8"/>
      <c r="AV31" s="8"/>
      <c r="AW31" s="11"/>
      <c r="AX31" s="8"/>
      <c r="AY31" s="8"/>
    </row>
    <row r="32" spans="2:52" s="29" customFormat="1" ht="15.75">
      <c r="B32" s="45"/>
      <c r="C32" s="46"/>
      <c r="G32" s="60"/>
      <c r="I32" s="29" t="s">
        <v>15</v>
      </c>
      <c r="K32" s="47">
        <v>0</v>
      </c>
      <c r="L32" s="25">
        <f>SUM(L22:L29)</f>
        <v>11225000</v>
      </c>
      <c r="N32" s="49"/>
      <c r="O32" s="25">
        <f>SUM(O22:O31)</f>
        <v>2426625</v>
      </c>
      <c r="P32" s="13"/>
      <c r="Q32" s="48">
        <v>0</v>
      </c>
      <c r="R32" s="25">
        <f>SUM(R22:R31)</f>
        <v>0</v>
      </c>
      <c r="S32" s="11"/>
      <c r="T32" s="11"/>
      <c r="U32" s="25">
        <f>SUM(U22:U31)</f>
        <v>0</v>
      </c>
      <c r="W32" s="48"/>
      <c r="X32" s="25">
        <f>SUM(X22:X31)</f>
        <v>705000</v>
      </c>
      <c r="Y32" s="13"/>
      <c r="Z32" s="48"/>
      <c r="AA32" s="25">
        <f>SUM(AA22:AA31)</f>
        <v>264675</v>
      </c>
      <c r="AB32" s="8"/>
      <c r="AC32" s="80"/>
      <c r="AD32" s="81">
        <f>SUM(AD22:AD31)</f>
        <v>650000</v>
      </c>
      <c r="AE32" s="82"/>
      <c r="AF32" s="80"/>
      <c r="AG32" s="81">
        <f>SUM(AG22:AG31)</f>
        <v>244350</v>
      </c>
      <c r="AH32" s="88"/>
      <c r="AI32" s="48"/>
      <c r="AJ32" s="25">
        <f>SUM(AJ22:AJ31)</f>
        <v>655000</v>
      </c>
      <c r="AK32" s="13"/>
      <c r="AL32" s="48"/>
      <c r="AM32" s="25">
        <f>SUM(AM22:AM31)</f>
        <v>224775</v>
      </c>
      <c r="AO32" s="80"/>
      <c r="AP32" s="81">
        <f>SUM(AP22:AP31)</f>
        <v>670000</v>
      </c>
      <c r="AQ32" s="82"/>
      <c r="AR32" s="80"/>
      <c r="AS32" s="81">
        <f>SUM(AS22:AS31)</f>
        <v>204900</v>
      </c>
      <c r="AT32" s="88"/>
      <c r="AU32" s="48"/>
      <c r="AV32" s="25">
        <f>SUM(AV22:AV31)</f>
        <v>685000</v>
      </c>
      <c r="AW32" s="13"/>
      <c r="AX32" s="48"/>
      <c r="AY32" s="25">
        <f>SUM(AY22:AY31)</f>
        <v>184575</v>
      </c>
    </row>
    <row r="33" spans="2:52">
      <c r="B33" s="43"/>
      <c r="C33" s="18"/>
      <c r="AA33" s="17"/>
      <c r="AC33" s="65"/>
      <c r="AD33" s="65"/>
      <c r="AE33" s="65"/>
      <c r="AF33" s="65"/>
      <c r="AG33" s="65"/>
      <c r="AH33" s="65"/>
      <c r="AO33" s="65"/>
      <c r="AP33" s="65"/>
      <c r="AQ33" s="65"/>
      <c r="AR33" s="65"/>
      <c r="AS33" s="65"/>
      <c r="AT33" s="65"/>
    </row>
    <row r="34" spans="2:52" ht="15.75">
      <c r="B34" s="43"/>
      <c r="C34" s="16" t="s">
        <v>28</v>
      </c>
      <c r="F34" s="26" t="s">
        <v>11</v>
      </c>
      <c r="G34" s="117" t="s">
        <v>19</v>
      </c>
      <c r="I34" s="17" t="s">
        <v>17</v>
      </c>
      <c r="K34" s="17">
        <v>0</v>
      </c>
      <c r="L34" s="8">
        <v>10612609</v>
      </c>
      <c r="N34" s="15"/>
      <c r="O34" s="9">
        <v>0</v>
      </c>
      <c r="P34" s="8"/>
      <c r="Q34" s="8">
        <v>0</v>
      </c>
      <c r="R34" s="8">
        <v>2765507.57</v>
      </c>
      <c r="S34" s="8"/>
      <c r="T34" s="8"/>
      <c r="U34" s="8">
        <v>0</v>
      </c>
      <c r="W34" s="8">
        <v>0</v>
      </c>
      <c r="X34" s="8">
        <v>800234</v>
      </c>
      <c r="Y34" s="11">
        <v>0</v>
      </c>
      <c r="AA34" s="8">
        <v>207908.07</v>
      </c>
      <c r="AC34" s="77">
        <v>0</v>
      </c>
      <c r="AD34" s="65">
        <v>830717</v>
      </c>
      <c r="AE34" s="76">
        <v>0</v>
      </c>
      <c r="AF34" s="65"/>
      <c r="AG34" s="77">
        <v>187902.22000000003</v>
      </c>
      <c r="AH34" s="65"/>
      <c r="AI34" s="8">
        <v>0</v>
      </c>
      <c r="AJ34" s="9">
        <v>872636</v>
      </c>
      <c r="AK34" s="11">
        <v>0</v>
      </c>
      <c r="AL34" s="8"/>
      <c r="AM34" s="8">
        <v>167134.32</v>
      </c>
      <c r="AO34" s="77"/>
      <c r="AP34" s="77">
        <v>914552</v>
      </c>
      <c r="AQ34" s="76"/>
      <c r="AR34" s="77"/>
      <c r="AS34" s="77">
        <v>145318.38999999998</v>
      </c>
      <c r="AT34" s="65"/>
      <c r="AU34" s="8"/>
      <c r="AV34" s="8">
        <v>960279</v>
      </c>
      <c r="AW34" s="11"/>
      <c r="AX34" s="8"/>
      <c r="AY34" s="8">
        <v>122454.6</v>
      </c>
    </row>
    <row r="35" spans="2:52" ht="15.75">
      <c r="B35" s="43"/>
      <c r="C35" s="18"/>
      <c r="G35" s="117" t="s">
        <v>18</v>
      </c>
      <c r="I35" s="17" t="s">
        <v>17</v>
      </c>
      <c r="N35" s="15"/>
      <c r="O35" s="8"/>
      <c r="P35" s="8"/>
      <c r="Q35" s="8"/>
      <c r="R35" s="8"/>
      <c r="S35" s="8"/>
      <c r="T35" s="8"/>
      <c r="U35" s="8"/>
      <c r="W35" s="8"/>
      <c r="X35" s="10">
        <v>0</v>
      </c>
      <c r="Y35" s="11"/>
      <c r="Z35" s="8"/>
      <c r="AA35" s="8">
        <v>187902.22000000003</v>
      </c>
      <c r="AC35" s="77"/>
      <c r="AD35" s="83">
        <v>0</v>
      </c>
      <c r="AE35" s="76"/>
      <c r="AF35" s="77"/>
      <c r="AG35" s="77">
        <v>167134.32</v>
      </c>
      <c r="AH35" s="65"/>
      <c r="AI35" s="8"/>
      <c r="AJ35" s="10">
        <v>0</v>
      </c>
      <c r="AK35" s="11"/>
      <c r="AL35" s="8"/>
      <c r="AM35" s="8">
        <v>145318.38999999998</v>
      </c>
      <c r="AO35" s="77"/>
      <c r="AP35" s="83">
        <v>0</v>
      </c>
      <c r="AQ35" s="76"/>
      <c r="AR35" s="77"/>
      <c r="AS35" s="77">
        <v>122454.6</v>
      </c>
      <c r="AT35" s="65"/>
      <c r="AU35" s="8"/>
      <c r="AV35" s="10">
        <v>0</v>
      </c>
      <c r="AW35" s="11"/>
      <c r="AX35" s="8"/>
      <c r="AY35" s="8">
        <v>98447.64</v>
      </c>
    </row>
    <row r="36" spans="2:52" ht="15.75">
      <c r="B36" s="43"/>
      <c r="C36" s="19"/>
      <c r="E36" s="17">
        <v>0</v>
      </c>
      <c r="G36" s="117"/>
      <c r="N36" s="15"/>
      <c r="O36" s="8"/>
      <c r="P36" s="8"/>
      <c r="Q36" s="8"/>
      <c r="R36" s="8"/>
      <c r="S36" s="8"/>
      <c r="T36" s="8"/>
      <c r="U36" s="8"/>
      <c r="W36" s="8"/>
      <c r="X36" s="8"/>
      <c r="Y36" s="11"/>
      <c r="Z36" s="8"/>
      <c r="AC36" s="77"/>
      <c r="AD36" s="77"/>
      <c r="AE36" s="76"/>
      <c r="AF36" s="77"/>
      <c r="AG36" s="77"/>
      <c r="AH36" s="65"/>
      <c r="AI36" s="8"/>
      <c r="AJ36" s="8"/>
      <c r="AK36" s="11"/>
      <c r="AL36" s="8"/>
      <c r="AM36" s="8"/>
      <c r="AO36" s="77"/>
      <c r="AP36" s="77"/>
      <c r="AQ36" s="76"/>
      <c r="AR36" s="77"/>
      <c r="AS36" s="77"/>
      <c r="AT36" s="65"/>
      <c r="AU36" s="8"/>
      <c r="AV36" s="8"/>
      <c r="AW36" s="11"/>
      <c r="AX36" s="8"/>
      <c r="AY36" s="8"/>
    </row>
    <row r="37" spans="2:52" ht="15.75">
      <c r="B37" s="43"/>
      <c r="C37" s="19"/>
      <c r="G37" s="117" t="s">
        <v>19</v>
      </c>
      <c r="I37" s="17" t="s">
        <v>20</v>
      </c>
      <c r="K37" s="17">
        <v>0</v>
      </c>
      <c r="L37" s="8">
        <v>360796</v>
      </c>
      <c r="N37" s="15"/>
      <c r="O37" s="9">
        <v>0</v>
      </c>
      <c r="P37" s="8"/>
      <c r="Q37" s="8">
        <v>0</v>
      </c>
      <c r="R37" s="8">
        <v>94018.82</v>
      </c>
      <c r="S37" s="8"/>
      <c r="T37" s="8"/>
      <c r="U37" s="8">
        <v>0</v>
      </c>
      <c r="V37" s="8"/>
      <c r="W37" s="8"/>
      <c r="X37" s="8">
        <v>27205</v>
      </c>
      <c r="Y37" s="8"/>
      <c r="Z37" s="8"/>
      <c r="AA37" s="8">
        <v>7068.24</v>
      </c>
      <c r="AC37" s="77"/>
      <c r="AD37" s="77">
        <v>28242</v>
      </c>
      <c r="AE37" s="77"/>
      <c r="AF37" s="77"/>
      <c r="AG37" s="77">
        <v>6388.11</v>
      </c>
      <c r="AH37" s="77"/>
      <c r="AI37" s="8"/>
      <c r="AJ37" s="8">
        <v>29667</v>
      </c>
      <c r="AK37" s="8"/>
      <c r="AL37" s="8"/>
      <c r="AM37" s="8">
        <v>5682.06</v>
      </c>
      <c r="AN37" s="8">
        <v>0</v>
      </c>
      <c r="AO37" s="77"/>
      <c r="AP37" s="77">
        <v>31092</v>
      </c>
      <c r="AQ37" s="77">
        <v>0</v>
      </c>
      <c r="AR37" s="77"/>
      <c r="AS37" s="77">
        <v>4940.3900000000003</v>
      </c>
      <c r="AT37" s="77">
        <v>0</v>
      </c>
      <c r="AU37" s="8"/>
      <c r="AV37" s="8">
        <v>32647</v>
      </c>
      <c r="AW37" s="8">
        <v>0</v>
      </c>
      <c r="AX37" s="8"/>
      <c r="AY37" s="8">
        <v>4163.09</v>
      </c>
      <c r="AZ37" s="8">
        <v>0</v>
      </c>
    </row>
    <row r="38" spans="2:52" ht="15.75">
      <c r="B38" s="43"/>
      <c r="C38" s="19"/>
      <c r="G38" s="117" t="s">
        <v>18</v>
      </c>
      <c r="I38" s="17" t="s">
        <v>20</v>
      </c>
      <c r="N38" s="15"/>
      <c r="O38" s="8"/>
      <c r="P38" s="8"/>
      <c r="Q38" s="8"/>
      <c r="R38" s="8"/>
      <c r="S38" s="8"/>
      <c r="T38" s="8"/>
      <c r="U38" s="8"/>
      <c r="V38" s="8"/>
      <c r="W38" s="8"/>
      <c r="X38" s="8">
        <v>0</v>
      </c>
      <c r="Y38" s="8"/>
      <c r="Z38" s="8"/>
      <c r="AA38" s="8">
        <v>6388.11</v>
      </c>
      <c r="AC38" s="77"/>
      <c r="AD38" s="77">
        <v>0</v>
      </c>
      <c r="AE38" s="77"/>
      <c r="AF38" s="77"/>
      <c r="AG38" s="77">
        <v>5682.06</v>
      </c>
      <c r="AH38" s="77"/>
      <c r="AI38" s="8"/>
      <c r="AJ38" s="8">
        <v>0</v>
      </c>
      <c r="AK38" s="8"/>
      <c r="AL38" s="8"/>
      <c r="AM38" s="8">
        <v>4940.3900000000003</v>
      </c>
      <c r="AN38" s="8"/>
      <c r="AO38" s="77"/>
      <c r="AP38" s="77">
        <v>0</v>
      </c>
      <c r="AQ38" s="77"/>
      <c r="AR38" s="77"/>
      <c r="AS38" s="77">
        <v>4163.09</v>
      </c>
      <c r="AT38" s="77"/>
      <c r="AU38" s="8"/>
      <c r="AV38" s="8">
        <v>0</v>
      </c>
      <c r="AW38" s="8"/>
      <c r="AX38" s="8"/>
      <c r="AY38" s="8">
        <v>3346.91</v>
      </c>
      <c r="AZ38" s="8"/>
    </row>
    <row r="39" spans="2:52" ht="15.75">
      <c r="B39" s="43"/>
      <c r="C39" s="18"/>
      <c r="E39" s="17">
        <v>0</v>
      </c>
      <c r="G39" s="117"/>
      <c r="N39" s="15"/>
      <c r="O39" s="8"/>
      <c r="P39" s="8"/>
      <c r="Q39" s="8"/>
      <c r="R39" s="8"/>
      <c r="S39" s="8"/>
      <c r="T39" s="8"/>
      <c r="U39" s="8"/>
      <c r="W39" s="8"/>
      <c r="X39" s="8"/>
      <c r="Y39" s="11"/>
      <c r="Z39" s="8"/>
      <c r="AC39" s="77"/>
      <c r="AD39" s="77"/>
      <c r="AE39" s="76"/>
      <c r="AF39" s="77"/>
      <c r="AG39" s="77"/>
      <c r="AH39" s="65"/>
      <c r="AI39" s="8"/>
      <c r="AJ39" s="8"/>
      <c r="AK39" s="11"/>
      <c r="AL39" s="8"/>
      <c r="AM39" s="8"/>
      <c r="AO39" s="77"/>
      <c r="AP39" s="77"/>
      <c r="AQ39" s="76"/>
      <c r="AR39" s="77"/>
      <c r="AS39" s="77"/>
      <c r="AT39" s="65"/>
      <c r="AU39" s="8"/>
      <c r="AV39" s="8"/>
      <c r="AW39" s="11"/>
      <c r="AX39" s="8"/>
      <c r="AY39" s="8"/>
    </row>
    <row r="40" spans="2:52" ht="15.75">
      <c r="B40" s="43"/>
      <c r="C40" s="18"/>
      <c r="G40" s="117" t="str">
        <f>+G34</f>
        <v>09/01/XX</v>
      </c>
      <c r="I40" s="17" t="s">
        <v>16</v>
      </c>
      <c r="K40" s="17">
        <v>0</v>
      </c>
      <c r="L40" s="8">
        <v>2951595</v>
      </c>
      <c r="N40" s="15"/>
      <c r="O40" s="9">
        <v>0</v>
      </c>
      <c r="P40" s="8"/>
      <c r="Q40" s="8">
        <v>0</v>
      </c>
      <c r="R40" s="8">
        <v>769147.78</v>
      </c>
      <c r="S40" s="8"/>
      <c r="T40" s="8"/>
      <c r="U40" s="8">
        <v>0</v>
      </c>
      <c r="W40" s="8">
        <v>0</v>
      </c>
      <c r="X40" s="8">
        <v>222561</v>
      </c>
      <c r="Y40" s="11">
        <v>0</v>
      </c>
      <c r="AA40" s="8">
        <v>57823.689999999988</v>
      </c>
      <c r="AC40" s="77">
        <v>0</v>
      </c>
      <c r="AD40" s="77">
        <v>231041</v>
      </c>
      <c r="AE40" s="76">
        <v>0</v>
      </c>
      <c r="AF40" s="65"/>
      <c r="AG40" s="77">
        <v>52259.669999999991</v>
      </c>
      <c r="AH40" s="65"/>
      <c r="AI40" s="8">
        <v>0</v>
      </c>
      <c r="AJ40" s="9">
        <v>242697</v>
      </c>
      <c r="AK40" s="11">
        <v>0</v>
      </c>
      <c r="AL40" s="8"/>
      <c r="AM40" s="8">
        <v>46483.619999999995</v>
      </c>
      <c r="AO40" s="77"/>
      <c r="AP40" s="65">
        <v>254356</v>
      </c>
      <c r="AQ40" s="76"/>
      <c r="AR40" s="77"/>
      <c r="AS40" s="77">
        <v>40416.22</v>
      </c>
      <c r="AT40" s="65"/>
      <c r="AU40" s="8"/>
      <c r="AV40" s="8">
        <v>267074</v>
      </c>
      <c r="AW40" s="11"/>
      <c r="AX40" s="8"/>
      <c r="AY40" s="8">
        <v>34057.31</v>
      </c>
    </row>
    <row r="41" spans="2:52" ht="15.75">
      <c r="B41" s="43"/>
      <c r="C41" s="18"/>
      <c r="G41" s="117" t="str">
        <f>+G35</f>
        <v>03/01/XX</v>
      </c>
      <c r="I41" s="17" t="str">
        <f>+I40</f>
        <v>Water</v>
      </c>
      <c r="K41" s="20"/>
      <c r="L41" s="21"/>
      <c r="N41" s="23"/>
      <c r="O41" s="21"/>
      <c r="P41" s="8"/>
      <c r="Q41" s="21"/>
      <c r="R41" s="21"/>
      <c r="S41" s="8"/>
      <c r="T41" s="8"/>
      <c r="U41" s="21"/>
      <c r="W41" s="21"/>
      <c r="X41" s="24">
        <v>0</v>
      </c>
      <c r="Y41" s="11"/>
      <c r="Z41" s="21"/>
      <c r="AA41" s="21">
        <v>52259.669999999991</v>
      </c>
      <c r="AC41" s="79"/>
      <c r="AD41" s="84">
        <v>0</v>
      </c>
      <c r="AE41" s="76"/>
      <c r="AF41" s="79"/>
      <c r="AG41" s="79">
        <v>46483.619999999995</v>
      </c>
      <c r="AH41" s="65"/>
      <c r="AI41" s="21"/>
      <c r="AJ41" s="24">
        <v>0</v>
      </c>
      <c r="AK41" s="11"/>
      <c r="AL41" s="21"/>
      <c r="AM41" s="21">
        <v>40416.22</v>
      </c>
      <c r="AO41" s="79"/>
      <c r="AP41" s="84">
        <v>0</v>
      </c>
      <c r="AQ41" s="76"/>
      <c r="AR41" s="79"/>
      <c r="AS41" s="79">
        <v>34057.31</v>
      </c>
      <c r="AT41" s="65"/>
      <c r="AU41" s="21"/>
      <c r="AV41" s="24">
        <v>0</v>
      </c>
      <c r="AW41" s="11"/>
      <c r="AX41" s="21"/>
      <c r="AY41" s="21">
        <v>27380.45</v>
      </c>
    </row>
    <row r="42" spans="2:52" ht="15.75">
      <c r="B42" s="43"/>
      <c r="C42" s="18"/>
      <c r="E42" s="17">
        <v>0</v>
      </c>
      <c r="G42" s="117"/>
      <c r="N42" s="15"/>
      <c r="O42" s="8"/>
      <c r="P42" s="8"/>
      <c r="Q42" s="8"/>
      <c r="R42" s="8"/>
      <c r="S42" s="8"/>
      <c r="T42" s="8"/>
      <c r="U42" s="8"/>
      <c r="W42" s="8"/>
      <c r="X42" s="8"/>
      <c r="Y42" s="11"/>
      <c r="Z42" s="8"/>
      <c r="AC42" s="77"/>
      <c r="AD42" s="77"/>
      <c r="AE42" s="76"/>
      <c r="AF42" s="77"/>
      <c r="AG42" s="77"/>
      <c r="AH42" s="65"/>
      <c r="AI42" s="8"/>
      <c r="AJ42" s="8"/>
      <c r="AK42" s="11"/>
      <c r="AL42" s="8"/>
      <c r="AM42" s="8"/>
      <c r="AO42" s="77"/>
      <c r="AP42" s="77"/>
      <c r="AQ42" s="76"/>
      <c r="AR42" s="77"/>
      <c r="AS42" s="77"/>
      <c r="AT42" s="65"/>
      <c r="AU42" s="8"/>
      <c r="AV42" s="8"/>
      <c r="AW42" s="11"/>
      <c r="AX42" s="8"/>
      <c r="AY42" s="8"/>
    </row>
    <row r="43" spans="2:52" ht="15.75">
      <c r="B43" s="43"/>
      <c r="C43" s="18"/>
      <c r="I43" s="17" t="s">
        <v>15</v>
      </c>
      <c r="K43" s="20">
        <v>0</v>
      </c>
      <c r="L43" s="25">
        <f>SUM(L34:L42)</f>
        <v>13925000</v>
      </c>
      <c r="M43" s="29"/>
      <c r="N43" s="23"/>
      <c r="O43" s="25">
        <f>SUM(O34:O42)</f>
        <v>0</v>
      </c>
      <c r="P43" s="11"/>
      <c r="Q43" s="25">
        <v>0</v>
      </c>
      <c r="R43" s="25">
        <f>SUM(R34:R42)</f>
        <v>3628674.17</v>
      </c>
      <c r="S43" s="11"/>
      <c r="T43" s="11"/>
      <c r="U43" s="25">
        <f>SUM(U34:U42)</f>
        <v>0</v>
      </c>
      <c r="W43" s="25"/>
      <c r="X43" s="25">
        <f>SUM(X34:X42)</f>
        <v>1050000</v>
      </c>
      <c r="Y43" s="11"/>
      <c r="Z43" s="25"/>
      <c r="AA43" s="25">
        <f>SUM(AA34:AA42)</f>
        <v>519350</v>
      </c>
      <c r="AC43" s="81"/>
      <c r="AD43" s="81">
        <f>SUM(AD34:AD42)</f>
        <v>1090000</v>
      </c>
      <c r="AE43" s="76"/>
      <c r="AF43" s="81"/>
      <c r="AG43" s="81">
        <f>SUM(AG34:AG42)</f>
        <v>465850</v>
      </c>
      <c r="AH43" s="65"/>
      <c r="AI43" s="25"/>
      <c r="AJ43" s="25">
        <f>SUM(AJ34:AJ42)</f>
        <v>1145000</v>
      </c>
      <c r="AK43" s="11"/>
      <c r="AL43" s="25"/>
      <c r="AM43" s="25">
        <f>SUM(AM34:AM42)</f>
        <v>409975</v>
      </c>
      <c r="AO43" s="81"/>
      <c r="AP43" s="81">
        <f>SUM(AP34:AP42)</f>
        <v>1200000</v>
      </c>
      <c r="AQ43" s="76"/>
      <c r="AR43" s="81"/>
      <c r="AS43" s="81">
        <f>SUM(AS34:AS42)</f>
        <v>351350.00000000006</v>
      </c>
      <c r="AT43" s="65"/>
      <c r="AU43" s="25"/>
      <c r="AV43" s="25">
        <f>SUM(AV34:AV42)</f>
        <v>1260000</v>
      </c>
      <c r="AW43" s="11"/>
      <c r="AX43" s="25"/>
      <c r="AY43" s="25">
        <f>SUM(AY34:AY42)</f>
        <v>289850</v>
      </c>
    </row>
    <row r="44" spans="2:52">
      <c r="B44" s="43"/>
      <c r="C44" s="18"/>
      <c r="AA44" s="17"/>
      <c r="AC44" s="65"/>
      <c r="AD44" s="65"/>
      <c r="AE44" s="65"/>
      <c r="AF44" s="65"/>
      <c r="AG44" s="65"/>
      <c r="AH44" s="65"/>
      <c r="AO44" s="65"/>
      <c r="AP44" s="65"/>
      <c r="AQ44" s="65"/>
      <c r="AR44" s="65"/>
      <c r="AS44" s="65"/>
      <c r="AT44" s="65"/>
    </row>
    <row r="45" spans="2:52" ht="15.75">
      <c r="B45" s="43"/>
      <c r="C45" s="16" t="s">
        <v>32</v>
      </c>
      <c r="F45" s="26" t="s">
        <v>11</v>
      </c>
      <c r="G45" s="117" t="s">
        <v>30</v>
      </c>
      <c r="I45" s="17" t="s">
        <v>17</v>
      </c>
      <c r="K45" s="17">
        <v>0</v>
      </c>
      <c r="L45" s="8">
        <v>4080928</v>
      </c>
      <c r="N45" s="15"/>
      <c r="O45" s="9"/>
      <c r="P45" s="8"/>
      <c r="Q45" s="8">
        <v>0</v>
      </c>
      <c r="R45" s="8">
        <v>665521.56999999995</v>
      </c>
      <c r="S45" s="8"/>
      <c r="T45" s="8"/>
      <c r="U45" s="8">
        <v>0</v>
      </c>
      <c r="W45" s="8"/>
      <c r="X45" s="8">
        <v>0</v>
      </c>
      <c r="Y45" s="11"/>
      <c r="AA45" s="8">
        <v>38350</v>
      </c>
      <c r="AB45" s="17"/>
      <c r="AC45" s="77"/>
      <c r="AD45" s="65">
        <v>0</v>
      </c>
      <c r="AE45" s="76"/>
      <c r="AF45" s="65"/>
      <c r="AG45" s="77">
        <v>35950</v>
      </c>
      <c r="AH45" s="65"/>
      <c r="AI45" s="8"/>
      <c r="AJ45" s="9">
        <v>0</v>
      </c>
      <c r="AK45" s="11"/>
      <c r="AL45" s="8"/>
      <c r="AM45" s="8">
        <v>33500</v>
      </c>
      <c r="AO45" s="77"/>
      <c r="AP45" s="77">
        <v>0</v>
      </c>
      <c r="AQ45" s="76"/>
      <c r="AR45" s="77"/>
      <c r="AS45" s="77">
        <v>31000</v>
      </c>
      <c r="AT45" s="65"/>
      <c r="AU45" s="8"/>
      <c r="AV45" s="8">
        <v>0</v>
      </c>
      <c r="AW45" s="11"/>
      <c r="AX45" s="8"/>
      <c r="AY45" s="8">
        <v>28450</v>
      </c>
    </row>
    <row r="46" spans="2:52" ht="15.75">
      <c r="B46" s="43"/>
      <c r="C46" s="18"/>
      <c r="G46" s="117" t="s">
        <v>29</v>
      </c>
      <c r="I46" s="17" t="s">
        <v>17</v>
      </c>
      <c r="N46" s="15"/>
      <c r="O46" s="8"/>
      <c r="P46" s="8"/>
      <c r="Q46" s="8"/>
      <c r="R46" s="8"/>
      <c r="S46" s="8"/>
      <c r="T46" s="8"/>
      <c r="U46" s="8"/>
      <c r="W46" s="8"/>
      <c r="X46" s="10">
        <v>240000</v>
      </c>
      <c r="Y46" s="10">
        <v>0</v>
      </c>
      <c r="Z46" s="10">
        <v>0</v>
      </c>
      <c r="AA46" s="10">
        <v>38350</v>
      </c>
      <c r="AB46" s="10">
        <v>0</v>
      </c>
      <c r="AC46" s="83">
        <v>0</v>
      </c>
      <c r="AD46" s="83">
        <v>245000</v>
      </c>
      <c r="AE46" s="83">
        <v>0</v>
      </c>
      <c r="AF46" s="83">
        <v>0</v>
      </c>
      <c r="AG46" s="83">
        <f>AG45</f>
        <v>35950</v>
      </c>
      <c r="AH46" s="83">
        <v>0</v>
      </c>
      <c r="AI46" s="10">
        <v>0</v>
      </c>
      <c r="AJ46" s="10">
        <v>250000</v>
      </c>
      <c r="AK46" s="10">
        <v>0</v>
      </c>
      <c r="AL46" s="10">
        <v>0</v>
      </c>
      <c r="AM46" s="10">
        <v>33500</v>
      </c>
      <c r="AN46" s="10">
        <v>0</v>
      </c>
      <c r="AO46" s="83">
        <v>0</v>
      </c>
      <c r="AP46" s="83">
        <v>255000</v>
      </c>
      <c r="AQ46" s="83">
        <v>0</v>
      </c>
      <c r="AR46" s="83">
        <v>0</v>
      </c>
      <c r="AS46" s="83">
        <v>31000</v>
      </c>
      <c r="AT46" s="83">
        <v>0</v>
      </c>
      <c r="AU46" s="10">
        <v>0</v>
      </c>
      <c r="AV46" s="10">
        <v>260000</v>
      </c>
      <c r="AW46" s="10">
        <v>0</v>
      </c>
      <c r="AX46" s="10">
        <v>0</v>
      </c>
      <c r="AY46" s="10">
        <v>28450</v>
      </c>
      <c r="AZ46" s="10">
        <v>0</v>
      </c>
    </row>
    <row r="47" spans="2:52" ht="15.75">
      <c r="B47" s="43"/>
      <c r="C47" s="18"/>
      <c r="K47" s="20"/>
      <c r="L47" s="21"/>
      <c r="N47" s="23"/>
      <c r="O47" s="21"/>
      <c r="P47" s="8"/>
      <c r="Q47" s="21"/>
      <c r="R47" s="21"/>
      <c r="S47" s="8"/>
      <c r="T47" s="8"/>
      <c r="U47" s="21"/>
      <c r="W47" s="21"/>
      <c r="X47" s="24"/>
      <c r="Y47" s="11"/>
      <c r="Z47" s="21"/>
      <c r="AA47" s="21"/>
      <c r="AC47" s="79"/>
      <c r="AD47" s="84"/>
      <c r="AE47" s="76"/>
      <c r="AF47" s="79"/>
      <c r="AG47" s="79"/>
      <c r="AH47" s="65"/>
      <c r="AI47" s="21"/>
      <c r="AJ47" s="24"/>
      <c r="AK47" s="11"/>
      <c r="AL47" s="21"/>
      <c r="AM47" s="21"/>
      <c r="AO47" s="79"/>
      <c r="AP47" s="84"/>
      <c r="AQ47" s="76"/>
      <c r="AR47" s="79"/>
      <c r="AS47" s="79"/>
      <c r="AT47" s="65"/>
      <c r="AU47" s="21"/>
      <c r="AV47" s="24"/>
      <c r="AW47" s="11"/>
      <c r="AX47" s="21"/>
      <c r="AY47" s="21"/>
    </row>
    <row r="48" spans="2:52" ht="15.75">
      <c r="B48" s="43"/>
      <c r="C48" s="18"/>
      <c r="E48" s="17">
        <v>0</v>
      </c>
      <c r="G48" s="117"/>
      <c r="N48" s="15"/>
      <c r="O48" s="8"/>
      <c r="P48" s="8"/>
      <c r="Q48" s="8"/>
      <c r="R48" s="8"/>
      <c r="S48" s="8"/>
      <c r="T48" s="8"/>
      <c r="U48" s="8"/>
      <c r="W48" s="8"/>
      <c r="X48" s="8"/>
      <c r="Y48" s="11"/>
      <c r="Z48" s="8"/>
      <c r="AC48" s="77"/>
      <c r="AD48" s="77"/>
      <c r="AE48" s="76"/>
      <c r="AF48" s="77"/>
      <c r="AG48" s="77"/>
      <c r="AH48" s="65"/>
      <c r="AI48" s="8"/>
      <c r="AJ48" s="8"/>
      <c r="AK48" s="11"/>
      <c r="AL48" s="8"/>
      <c r="AM48" s="8"/>
      <c r="AO48" s="77"/>
      <c r="AP48" s="77"/>
      <c r="AQ48" s="76"/>
      <c r="AR48" s="77"/>
      <c r="AS48" s="77"/>
      <c r="AT48" s="65"/>
      <c r="AU48" s="8"/>
      <c r="AV48" s="8"/>
      <c r="AW48" s="11"/>
      <c r="AX48" s="8"/>
      <c r="AY48" s="8"/>
    </row>
    <row r="49" spans="2:51" ht="15.75">
      <c r="B49" s="43"/>
      <c r="C49" s="18"/>
      <c r="I49" s="17" t="s">
        <v>15</v>
      </c>
      <c r="K49" s="20">
        <v>0</v>
      </c>
      <c r="L49" s="25">
        <f>SUM(L45:L48)</f>
        <v>4080928</v>
      </c>
      <c r="M49" s="29"/>
      <c r="N49" s="23"/>
      <c r="O49" s="25">
        <f>SUM(O45:O48)</f>
        <v>0</v>
      </c>
      <c r="P49" s="11"/>
      <c r="Q49" s="25">
        <v>0</v>
      </c>
      <c r="R49" s="25">
        <f>SUM(R45:R48)</f>
        <v>665521.56999999995</v>
      </c>
      <c r="S49" s="11"/>
      <c r="T49" s="11"/>
      <c r="U49" s="25">
        <f>SUM(U45:U48)</f>
        <v>0</v>
      </c>
      <c r="W49" s="25"/>
      <c r="X49" s="25">
        <f>SUM(X45:X48)</f>
        <v>240000</v>
      </c>
      <c r="Y49" s="11"/>
      <c r="Z49" s="25"/>
      <c r="AA49" s="25">
        <f>SUM(AA45:AA48)</f>
        <v>76700</v>
      </c>
      <c r="AC49" s="81"/>
      <c r="AD49" s="81">
        <f>SUM(AD45:AD48)</f>
        <v>245000</v>
      </c>
      <c r="AE49" s="76"/>
      <c r="AF49" s="81"/>
      <c r="AG49" s="81">
        <f>SUM(AG45:AG48)</f>
        <v>71900</v>
      </c>
      <c r="AH49" s="65"/>
      <c r="AI49" s="25"/>
      <c r="AJ49" s="25">
        <f>SUM(AJ45:AJ48)</f>
        <v>250000</v>
      </c>
      <c r="AK49" s="11"/>
      <c r="AL49" s="25"/>
      <c r="AM49" s="25">
        <f>SUM(AM45:AM48)</f>
        <v>67000</v>
      </c>
      <c r="AO49" s="81"/>
      <c r="AP49" s="81">
        <f>SUM(AP45:AP48)</f>
        <v>255000</v>
      </c>
      <c r="AQ49" s="76"/>
      <c r="AR49" s="81"/>
      <c r="AS49" s="81">
        <f>SUM(AS45:AS48)</f>
        <v>62000</v>
      </c>
      <c r="AT49" s="65"/>
      <c r="AU49" s="25"/>
      <c r="AV49" s="25">
        <f>SUM(AV45:AV48)</f>
        <v>260000</v>
      </c>
      <c r="AW49" s="11"/>
      <c r="AX49" s="25"/>
      <c r="AY49" s="25">
        <f>SUM(AY45:AY48)</f>
        <v>56900</v>
      </c>
    </row>
    <row r="50" spans="2:51">
      <c r="B50" s="43"/>
      <c r="C50" s="18"/>
      <c r="AA50" s="17"/>
      <c r="AC50" s="65"/>
      <c r="AD50" s="65"/>
      <c r="AE50" s="65"/>
      <c r="AF50" s="65"/>
      <c r="AG50" s="65"/>
      <c r="AH50" s="65"/>
      <c r="AO50" s="65"/>
      <c r="AP50" s="65"/>
      <c r="AQ50" s="65"/>
      <c r="AR50" s="65"/>
      <c r="AS50" s="65"/>
      <c r="AT50" s="65"/>
    </row>
    <row r="51" spans="2:51" ht="15.75">
      <c r="B51" s="43"/>
      <c r="C51" s="16" t="s">
        <v>31</v>
      </c>
      <c r="F51" s="26" t="s">
        <v>11</v>
      </c>
      <c r="G51" s="117" t="s">
        <v>30</v>
      </c>
      <c r="I51" s="17" t="s">
        <v>20</v>
      </c>
      <c r="K51" s="17">
        <v>0</v>
      </c>
      <c r="L51" s="8">
        <v>1364328</v>
      </c>
      <c r="N51" s="15"/>
      <c r="O51" s="9"/>
      <c r="P51" s="8"/>
      <c r="Q51" s="8">
        <v>0</v>
      </c>
      <c r="R51" s="8">
        <v>585140.56000000006</v>
      </c>
      <c r="S51" s="8"/>
      <c r="T51" s="8"/>
      <c r="U51" s="8">
        <v>0</v>
      </c>
      <c r="W51" s="8"/>
      <c r="X51" s="9">
        <v>0</v>
      </c>
      <c r="Y51" s="11"/>
      <c r="Z51" s="8"/>
      <c r="AA51" s="8">
        <v>16465.560000000001</v>
      </c>
      <c r="AC51" s="77"/>
      <c r="AD51" s="78">
        <v>0</v>
      </c>
      <c r="AE51" s="76"/>
      <c r="AF51" s="77"/>
      <c r="AG51" s="77">
        <v>16099.92</v>
      </c>
      <c r="AH51" s="65"/>
      <c r="AI51" s="8"/>
      <c r="AJ51" s="9">
        <v>0</v>
      </c>
      <c r="AK51" s="11"/>
      <c r="AL51" s="8"/>
      <c r="AM51" s="8">
        <v>15718.41</v>
      </c>
      <c r="AO51" s="77"/>
      <c r="AP51" s="78">
        <v>0</v>
      </c>
      <c r="AQ51" s="76"/>
      <c r="AR51" s="77"/>
      <c r="AS51" s="77">
        <v>15336.89</v>
      </c>
      <c r="AT51" s="65"/>
      <c r="AU51" s="8"/>
      <c r="AV51" s="9">
        <v>0</v>
      </c>
      <c r="AW51" s="11"/>
      <c r="AX51" s="8"/>
      <c r="AY51" s="8">
        <v>14939.48</v>
      </c>
    </row>
    <row r="52" spans="2:51" ht="15.75">
      <c r="B52" s="43"/>
      <c r="C52" s="18"/>
      <c r="G52" s="117" t="s">
        <v>29</v>
      </c>
      <c r="I52" s="17" t="s">
        <v>20</v>
      </c>
      <c r="N52" s="15"/>
      <c r="O52" s="8"/>
      <c r="P52" s="8"/>
      <c r="Q52" s="8"/>
      <c r="R52" s="8"/>
      <c r="S52" s="8"/>
      <c r="T52" s="8"/>
      <c r="U52" s="8"/>
      <c r="W52" s="8"/>
      <c r="X52" s="8">
        <v>32500</v>
      </c>
      <c r="Y52" s="11"/>
      <c r="AA52" s="8">
        <v>16465.560000000001</v>
      </c>
      <c r="AB52" s="17"/>
      <c r="AC52" s="77"/>
      <c r="AD52" s="65">
        <v>33913</v>
      </c>
      <c r="AE52" s="76"/>
      <c r="AF52" s="65"/>
      <c r="AG52" s="77">
        <v>16099.92</v>
      </c>
      <c r="AH52" s="65"/>
      <c r="AI52" s="8"/>
      <c r="AJ52" s="10">
        <v>33913</v>
      </c>
      <c r="AK52" s="11"/>
      <c r="AL52" s="8"/>
      <c r="AM52" s="8">
        <v>15718.41</v>
      </c>
      <c r="AO52" s="77"/>
      <c r="AP52" s="77">
        <v>35326</v>
      </c>
      <c r="AQ52" s="76"/>
      <c r="AR52" s="77"/>
      <c r="AS52" s="77">
        <v>15336.89</v>
      </c>
      <c r="AT52" s="65"/>
      <c r="AU52" s="8"/>
      <c r="AV52" s="8">
        <v>35326</v>
      </c>
      <c r="AW52" s="11"/>
      <c r="AX52" s="8"/>
      <c r="AY52" s="8">
        <v>14939.48</v>
      </c>
    </row>
    <row r="53" spans="2:51" ht="15.75">
      <c r="B53" s="43"/>
      <c r="C53" s="19"/>
      <c r="E53" s="17">
        <v>0</v>
      </c>
      <c r="G53" s="117"/>
      <c r="N53" s="15"/>
      <c r="O53" s="8"/>
      <c r="P53" s="8"/>
      <c r="Q53" s="8"/>
      <c r="R53" s="8"/>
      <c r="S53" s="8"/>
      <c r="T53" s="8"/>
      <c r="U53" s="8"/>
      <c r="W53" s="8"/>
      <c r="X53" s="8"/>
      <c r="Y53" s="11"/>
      <c r="Z53" s="8"/>
      <c r="AC53" s="77"/>
      <c r="AD53" s="77"/>
      <c r="AE53" s="76"/>
      <c r="AF53" s="77"/>
      <c r="AG53" s="77"/>
      <c r="AH53" s="65"/>
      <c r="AI53" s="8"/>
      <c r="AJ53" s="8"/>
      <c r="AK53" s="11"/>
      <c r="AL53" s="8"/>
      <c r="AM53" s="8"/>
      <c r="AO53" s="77"/>
      <c r="AP53" s="77"/>
      <c r="AQ53" s="76"/>
      <c r="AR53" s="77"/>
      <c r="AS53" s="77"/>
      <c r="AT53" s="65"/>
      <c r="AU53" s="8"/>
      <c r="AV53" s="8"/>
      <c r="AW53" s="11"/>
      <c r="AX53" s="8"/>
      <c r="AY53" s="8"/>
    </row>
    <row r="54" spans="2:51" ht="15.75">
      <c r="B54" s="43"/>
      <c r="C54" s="19"/>
      <c r="G54" s="117" t="s">
        <v>30</v>
      </c>
      <c r="I54" s="17" t="s">
        <v>16</v>
      </c>
      <c r="K54" s="17">
        <v>0</v>
      </c>
      <c r="L54" s="8">
        <v>3463274</v>
      </c>
      <c r="N54" s="15"/>
      <c r="O54" s="9"/>
      <c r="P54" s="8"/>
      <c r="Q54" s="8">
        <v>0</v>
      </c>
      <c r="R54" s="8">
        <v>1485348.22</v>
      </c>
      <c r="S54" s="8"/>
      <c r="T54" s="8"/>
      <c r="U54" s="8">
        <v>0</v>
      </c>
      <c r="W54" s="8"/>
      <c r="X54" s="9">
        <v>0</v>
      </c>
      <c r="Y54" s="11"/>
      <c r="Z54" s="8"/>
      <c r="AA54" s="8">
        <v>41796.949999999997</v>
      </c>
      <c r="AC54" s="77"/>
      <c r="AD54" s="78">
        <v>0</v>
      </c>
      <c r="AE54" s="76"/>
      <c r="AF54" s="77"/>
      <c r="AG54" s="77">
        <v>40868.82</v>
      </c>
      <c r="AH54" s="65"/>
      <c r="AI54" s="8"/>
      <c r="AJ54" s="9">
        <v>0</v>
      </c>
      <c r="AK54" s="11"/>
      <c r="AL54" s="8"/>
      <c r="AM54" s="8">
        <v>39900.339999999997</v>
      </c>
      <c r="AO54" s="77"/>
      <c r="AP54" s="78">
        <v>0</v>
      </c>
      <c r="AQ54" s="76"/>
      <c r="AR54" s="77"/>
      <c r="AS54" s="77">
        <v>38931.86</v>
      </c>
      <c r="AT54" s="65"/>
      <c r="AU54" s="8"/>
      <c r="AV54" s="9">
        <v>0</v>
      </c>
      <c r="AW54" s="11"/>
      <c r="AX54" s="8"/>
      <c r="AY54" s="8">
        <v>37923.03</v>
      </c>
    </row>
    <row r="55" spans="2:51" ht="15.75">
      <c r="B55" s="43"/>
      <c r="C55" s="19"/>
      <c r="G55" s="117" t="s">
        <v>29</v>
      </c>
      <c r="I55" s="17" t="str">
        <f>+I54</f>
        <v>Water</v>
      </c>
      <c r="N55" s="15"/>
      <c r="O55" s="8"/>
      <c r="P55" s="8"/>
      <c r="Q55" s="8"/>
      <c r="R55" s="8"/>
      <c r="S55" s="8"/>
      <c r="T55" s="8"/>
      <c r="U55" s="8"/>
      <c r="W55" s="8"/>
      <c r="X55" s="8">
        <v>82500</v>
      </c>
      <c r="Y55" s="11">
        <v>0</v>
      </c>
      <c r="Z55" s="8">
        <v>89674</v>
      </c>
      <c r="AA55" s="8">
        <v>41796.949999999997</v>
      </c>
      <c r="AB55" s="17"/>
      <c r="AC55" s="77">
        <v>0</v>
      </c>
      <c r="AD55" s="65">
        <v>86087</v>
      </c>
      <c r="AE55" s="76">
        <v>0</v>
      </c>
      <c r="AF55" s="65"/>
      <c r="AG55" s="77">
        <v>40868.82</v>
      </c>
      <c r="AH55" s="65"/>
      <c r="AI55" s="8">
        <v>0</v>
      </c>
      <c r="AJ55" s="17">
        <v>86087</v>
      </c>
      <c r="AK55" s="11"/>
      <c r="AL55" s="8"/>
      <c r="AM55" s="8">
        <v>39900.339999999997</v>
      </c>
      <c r="AO55" s="77"/>
      <c r="AP55" s="77">
        <v>89674</v>
      </c>
      <c r="AQ55" s="76"/>
      <c r="AR55" s="77"/>
      <c r="AS55" s="77">
        <v>38931.86</v>
      </c>
      <c r="AT55" s="65"/>
      <c r="AU55" s="8"/>
      <c r="AV55" s="8">
        <v>89674</v>
      </c>
      <c r="AW55" s="11"/>
      <c r="AX55" s="8"/>
      <c r="AY55" s="8">
        <v>37923.03</v>
      </c>
    </row>
    <row r="56" spans="2:51" ht="15.75">
      <c r="B56" s="43"/>
      <c r="C56" s="18"/>
      <c r="K56" s="20"/>
      <c r="L56" s="21"/>
      <c r="N56" s="23"/>
      <c r="O56" s="21"/>
      <c r="P56" s="8"/>
      <c r="Q56" s="21"/>
      <c r="R56" s="21"/>
      <c r="S56" s="8"/>
      <c r="T56" s="8"/>
      <c r="U56" s="21"/>
      <c r="W56" s="21"/>
      <c r="X56" s="24"/>
      <c r="Y56" s="11"/>
      <c r="Z56" s="21"/>
      <c r="AA56" s="21"/>
      <c r="AC56" s="79"/>
      <c r="AD56" s="84"/>
      <c r="AE56" s="76"/>
      <c r="AF56" s="79"/>
      <c r="AG56" s="79"/>
      <c r="AH56" s="65"/>
      <c r="AI56" s="21"/>
      <c r="AJ56" s="24"/>
      <c r="AK56" s="11"/>
      <c r="AL56" s="21"/>
      <c r="AM56" s="21"/>
      <c r="AO56" s="79"/>
      <c r="AP56" s="84"/>
      <c r="AQ56" s="76"/>
      <c r="AR56" s="79"/>
      <c r="AS56" s="79"/>
      <c r="AT56" s="65"/>
      <c r="AU56" s="21"/>
      <c r="AV56" s="24"/>
      <c r="AW56" s="11"/>
      <c r="AX56" s="21"/>
      <c r="AY56" s="21"/>
    </row>
    <row r="57" spans="2:51" ht="15.75">
      <c r="B57" s="43"/>
      <c r="C57" s="18"/>
      <c r="E57" s="17">
        <v>0</v>
      </c>
      <c r="G57" s="117"/>
      <c r="N57" s="15"/>
      <c r="O57" s="8"/>
      <c r="P57" s="8"/>
      <c r="Q57" s="8"/>
      <c r="R57" s="8"/>
      <c r="S57" s="8"/>
      <c r="T57" s="8"/>
      <c r="U57" s="8"/>
      <c r="W57" s="8"/>
      <c r="X57" s="8"/>
      <c r="Y57" s="11"/>
      <c r="Z57" s="8"/>
      <c r="AC57" s="77"/>
      <c r="AD57" s="77"/>
      <c r="AE57" s="76"/>
      <c r="AF57" s="77"/>
      <c r="AG57" s="77"/>
      <c r="AH57" s="65"/>
      <c r="AI57" s="8"/>
      <c r="AJ57" s="8"/>
      <c r="AK57" s="11"/>
      <c r="AL57" s="8"/>
      <c r="AM57" s="8"/>
      <c r="AO57" s="77"/>
      <c r="AP57" s="77"/>
      <c r="AQ57" s="76"/>
      <c r="AR57" s="77"/>
      <c r="AS57" s="77"/>
      <c r="AT57" s="65"/>
      <c r="AU57" s="8"/>
      <c r="AV57" s="8"/>
      <c r="AW57" s="11"/>
      <c r="AX57" s="8"/>
      <c r="AY57" s="8"/>
    </row>
    <row r="58" spans="2:51" ht="15.75">
      <c r="B58" s="43"/>
      <c r="C58" s="18"/>
      <c r="I58" s="17" t="s">
        <v>15</v>
      </c>
      <c r="K58" s="20">
        <v>0</v>
      </c>
      <c r="L58" s="25">
        <f>SUM(L51:L57)</f>
        <v>4827602</v>
      </c>
      <c r="M58" s="29"/>
      <c r="N58" s="23"/>
      <c r="O58" s="25">
        <f>SUM(O51:O57)</f>
        <v>0</v>
      </c>
      <c r="P58" s="11"/>
      <c r="Q58" s="25">
        <v>0</v>
      </c>
      <c r="R58" s="25">
        <f>SUM(R51:R57)</f>
        <v>2070488.78</v>
      </c>
      <c r="S58" s="11"/>
      <c r="T58" s="11"/>
      <c r="U58" s="25">
        <f>SUM(U51:U57)</f>
        <v>0</v>
      </c>
      <c r="W58" s="25"/>
      <c r="X58" s="25">
        <f>SUM(X51:X57)</f>
        <v>115000</v>
      </c>
      <c r="Y58" s="11"/>
      <c r="Z58" s="25"/>
      <c r="AA58" s="25">
        <f>SUM(AA51:AA57)</f>
        <v>116525.02</v>
      </c>
      <c r="AC58" s="81"/>
      <c r="AD58" s="81">
        <f>SUM(AD51:AD57)</f>
        <v>120000</v>
      </c>
      <c r="AE58" s="76"/>
      <c r="AF58" s="81"/>
      <c r="AG58" s="81">
        <f>SUM(AG51:AG57)</f>
        <v>113937.48000000001</v>
      </c>
      <c r="AH58" s="65"/>
      <c r="AI58" s="25"/>
      <c r="AJ58" s="25">
        <f>SUM(AJ51:AJ57)</f>
        <v>120000</v>
      </c>
      <c r="AK58" s="11"/>
      <c r="AL58" s="25"/>
      <c r="AM58" s="25">
        <f>SUM(AM51:AM57)</f>
        <v>111237.5</v>
      </c>
      <c r="AO58" s="81"/>
      <c r="AP58" s="81">
        <f>SUM(AP51:AP57)</f>
        <v>125000</v>
      </c>
      <c r="AQ58" s="76"/>
      <c r="AR58" s="81"/>
      <c r="AS58" s="81">
        <f>SUM(AS51:AS57)</f>
        <v>108537.5</v>
      </c>
      <c r="AT58" s="65"/>
      <c r="AU58" s="25"/>
      <c r="AV58" s="25">
        <f>SUM(AV51:AV57)</f>
        <v>125000</v>
      </c>
      <c r="AW58" s="11"/>
      <c r="AX58" s="25"/>
      <c r="AY58" s="25">
        <f>SUM(AY51:AY57)</f>
        <v>105725.01999999999</v>
      </c>
    </row>
    <row r="59" spans="2:51">
      <c r="B59" s="43"/>
      <c r="C59" s="18"/>
      <c r="AA59" s="17"/>
      <c r="AC59" s="65"/>
      <c r="AD59" s="65"/>
      <c r="AE59" s="65"/>
      <c r="AF59" s="65"/>
      <c r="AG59" s="65"/>
      <c r="AH59" s="65"/>
      <c r="AO59" s="65"/>
      <c r="AP59" s="65"/>
      <c r="AQ59" s="65"/>
      <c r="AR59" s="65"/>
      <c r="AS59" s="65"/>
      <c r="AT59" s="65"/>
    </row>
    <row r="60" spans="2:51" ht="15.75">
      <c r="B60" s="43"/>
      <c r="C60" s="16" t="s">
        <v>43</v>
      </c>
      <c r="F60" s="26" t="s">
        <v>11</v>
      </c>
      <c r="G60" s="117" t="s">
        <v>44</v>
      </c>
      <c r="I60" s="17" t="s">
        <v>17</v>
      </c>
      <c r="K60" s="17">
        <v>0</v>
      </c>
      <c r="L60" s="8">
        <v>4770897</v>
      </c>
      <c r="N60" s="15"/>
      <c r="O60" s="9"/>
      <c r="P60" s="8"/>
      <c r="Q60" s="8">
        <v>0</v>
      </c>
      <c r="R60" s="8">
        <v>585140.56000000006</v>
      </c>
      <c r="S60" s="8"/>
      <c r="T60" s="8"/>
      <c r="U60" s="8">
        <v>0</v>
      </c>
      <c r="W60" s="8"/>
      <c r="X60" s="9">
        <v>0</v>
      </c>
      <c r="Y60" s="11"/>
      <c r="Z60" s="8"/>
      <c r="AA60" s="8">
        <v>51107.89</v>
      </c>
      <c r="AC60" s="77"/>
      <c r="AD60" s="78">
        <v>0</v>
      </c>
      <c r="AE60" s="76"/>
      <c r="AF60" s="77"/>
      <c r="AG60" s="77">
        <v>54599.21</v>
      </c>
      <c r="AH60" s="65"/>
      <c r="AI60" s="8"/>
      <c r="AJ60" s="9">
        <v>0</v>
      </c>
      <c r="AK60" s="11"/>
      <c r="AL60" s="8"/>
      <c r="AM60" s="8">
        <v>49752.28</v>
      </c>
      <c r="AO60" s="77"/>
      <c r="AP60" s="78">
        <v>0</v>
      </c>
      <c r="AQ60" s="76"/>
      <c r="AR60" s="77"/>
      <c r="AS60" s="77">
        <v>44715.28</v>
      </c>
      <c r="AT60" s="65"/>
      <c r="AU60" s="8"/>
      <c r="AV60" s="9">
        <v>0</v>
      </c>
      <c r="AW60" s="11"/>
      <c r="AX60" s="8"/>
      <c r="AY60" s="8">
        <v>39488.199999999997</v>
      </c>
    </row>
    <row r="61" spans="2:51" ht="15.75">
      <c r="B61" s="43"/>
      <c r="C61" s="18"/>
      <c r="G61" s="117" t="s">
        <v>45</v>
      </c>
      <c r="I61" s="17" t="s">
        <v>17</v>
      </c>
      <c r="N61" s="15"/>
      <c r="O61" s="8"/>
      <c r="P61" s="8"/>
      <c r="Q61" s="8"/>
      <c r="R61" s="8"/>
      <c r="S61" s="8"/>
      <c r="T61" s="8"/>
      <c r="U61" s="8"/>
      <c r="W61" s="8"/>
      <c r="X61" s="8">
        <v>237594</v>
      </c>
      <c r="Y61" s="11"/>
      <c r="AA61" s="8">
        <v>59351.1</v>
      </c>
      <c r="AB61" s="17"/>
      <c r="AC61" s="77"/>
      <c r="AD61" s="65">
        <v>242346</v>
      </c>
      <c r="AE61" s="76"/>
      <c r="AF61" s="65"/>
      <c r="AG61" s="77">
        <v>54599.21</v>
      </c>
      <c r="AH61" s="65"/>
      <c r="AI61" s="8"/>
      <c r="AJ61" s="10">
        <v>251850</v>
      </c>
      <c r="AK61" s="11"/>
      <c r="AL61" s="8"/>
      <c r="AM61" s="8">
        <v>49752.28</v>
      </c>
      <c r="AO61" s="77"/>
      <c r="AP61" s="77">
        <v>261354</v>
      </c>
      <c r="AQ61" s="76"/>
      <c r="AR61" s="77"/>
      <c r="AS61" s="77">
        <v>44715.28</v>
      </c>
      <c r="AT61" s="65"/>
      <c r="AU61" s="8"/>
      <c r="AV61" s="8">
        <v>270858</v>
      </c>
      <c r="AW61" s="11"/>
      <c r="AX61" s="8"/>
      <c r="AY61" s="8">
        <v>39488.199999999997</v>
      </c>
    </row>
    <row r="62" spans="2:51" ht="15.75">
      <c r="B62" s="43"/>
      <c r="C62" s="19"/>
      <c r="E62" s="17">
        <v>0</v>
      </c>
      <c r="G62" s="117"/>
      <c r="N62" s="15"/>
      <c r="O62" s="8"/>
      <c r="P62" s="8"/>
      <c r="Q62" s="8"/>
      <c r="R62" s="8"/>
      <c r="S62" s="8"/>
      <c r="T62" s="8"/>
      <c r="U62" s="8"/>
      <c r="W62" s="8"/>
      <c r="X62" s="8"/>
      <c r="Y62" s="11"/>
      <c r="Z62" s="8"/>
      <c r="AC62" s="77"/>
      <c r="AD62" s="77"/>
      <c r="AE62" s="76"/>
      <c r="AF62" s="77"/>
      <c r="AG62" s="77"/>
      <c r="AH62" s="65"/>
      <c r="AI62" s="8"/>
      <c r="AJ62" s="8"/>
      <c r="AK62" s="11"/>
      <c r="AL62" s="8"/>
      <c r="AM62" s="8"/>
      <c r="AO62" s="77"/>
      <c r="AP62" s="77"/>
      <c r="AQ62" s="76"/>
      <c r="AR62" s="77"/>
      <c r="AS62" s="77"/>
      <c r="AT62" s="65"/>
      <c r="AU62" s="8"/>
      <c r="AV62" s="8"/>
      <c r="AW62" s="11"/>
      <c r="AX62" s="8"/>
      <c r="AY62" s="8"/>
    </row>
    <row r="63" spans="2:51" ht="15.75">
      <c r="B63" s="43"/>
      <c r="C63" s="19"/>
      <c r="G63" s="117" t="s">
        <v>44</v>
      </c>
      <c r="I63" s="17" t="s">
        <v>20</v>
      </c>
      <c r="K63" s="17">
        <v>0</v>
      </c>
      <c r="L63" s="8">
        <v>249103</v>
      </c>
      <c r="N63" s="15"/>
      <c r="O63" s="9"/>
      <c r="P63" s="8"/>
      <c r="Q63" s="8">
        <v>0</v>
      </c>
      <c r="R63" s="8">
        <v>1485348.22</v>
      </c>
      <c r="S63" s="8"/>
      <c r="T63" s="8"/>
      <c r="U63" s="8">
        <v>0</v>
      </c>
      <c r="W63" s="8"/>
      <c r="X63" s="9">
        <v>0</v>
      </c>
      <c r="Y63" s="11"/>
      <c r="Z63" s="8"/>
      <c r="AA63" s="8">
        <v>2668.5</v>
      </c>
      <c r="AC63" s="77"/>
      <c r="AD63" s="78">
        <v>0</v>
      </c>
      <c r="AE63" s="76"/>
      <c r="AF63" s="77"/>
      <c r="AG63" s="77">
        <v>2850.79</v>
      </c>
      <c r="AH63" s="65"/>
      <c r="AJ63" s="8">
        <v>0</v>
      </c>
      <c r="AK63" s="9"/>
      <c r="AL63" s="11"/>
      <c r="AM63" s="8">
        <v>2597.7199999999998</v>
      </c>
      <c r="AN63" s="8"/>
      <c r="AO63" s="65"/>
      <c r="AP63" s="78">
        <v>0</v>
      </c>
      <c r="AQ63" s="76"/>
      <c r="AR63" s="77"/>
      <c r="AS63" s="77">
        <v>2334.7199999999998</v>
      </c>
      <c r="AT63" s="65"/>
      <c r="AU63" s="8"/>
      <c r="AV63" s="9">
        <v>0</v>
      </c>
      <c r="AW63" s="11"/>
      <c r="AX63" s="8"/>
      <c r="AY63" s="8">
        <v>2061.8000000000002</v>
      </c>
    </row>
    <row r="64" spans="2:51" ht="15.75">
      <c r="B64" s="43"/>
      <c r="C64" s="19"/>
      <c r="G64" s="117" t="s">
        <v>45</v>
      </c>
      <c r="I64" s="17" t="s">
        <v>20</v>
      </c>
      <c r="N64" s="15"/>
      <c r="O64" s="8"/>
      <c r="P64" s="8"/>
      <c r="Q64" s="8"/>
      <c r="R64" s="8"/>
      <c r="S64" s="8"/>
      <c r="T64" s="8"/>
      <c r="U64" s="8"/>
      <c r="W64" s="8"/>
      <c r="X64" s="8">
        <v>12406</v>
      </c>
      <c r="Y64" s="11">
        <v>0</v>
      </c>
      <c r="Z64" s="8">
        <v>89674</v>
      </c>
      <c r="AA64" s="8">
        <v>3098.9</v>
      </c>
      <c r="AB64" s="17"/>
      <c r="AC64" s="77">
        <v>0</v>
      </c>
      <c r="AD64" s="65">
        <v>12654</v>
      </c>
      <c r="AE64" s="76"/>
      <c r="AF64" s="65"/>
      <c r="AG64" s="77">
        <v>2580.79</v>
      </c>
      <c r="AH64" s="65"/>
      <c r="AJ64" s="8">
        <v>13150</v>
      </c>
      <c r="AK64" s="17">
        <v>0</v>
      </c>
      <c r="AL64" s="11"/>
      <c r="AM64" s="8">
        <f>AM63</f>
        <v>2597.7199999999998</v>
      </c>
      <c r="AN64" s="8"/>
      <c r="AO64" s="65">
        <v>0</v>
      </c>
      <c r="AP64" s="65">
        <v>13646</v>
      </c>
      <c r="AQ64" s="76"/>
      <c r="AR64" s="77"/>
      <c r="AS64" s="77">
        <v>2334.7199999999998</v>
      </c>
      <c r="AT64" s="65"/>
      <c r="AU64" s="8"/>
      <c r="AV64" s="17">
        <v>14142</v>
      </c>
      <c r="AW64" s="11"/>
      <c r="AX64" s="8"/>
      <c r="AY64" s="8">
        <v>2061.8000000000002</v>
      </c>
    </row>
    <row r="65" spans="2:51" ht="15.75">
      <c r="B65" s="43"/>
      <c r="C65" s="18"/>
      <c r="K65" s="20"/>
      <c r="L65" s="21"/>
      <c r="N65" s="23"/>
      <c r="O65" s="21"/>
      <c r="P65" s="8"/>
      <c r="Q65" s="21"/>
      <c r="R65" s="21"/>
      <c r="S65" s="8"/>
      <c r="T65" s="8"/>
      <c r="U65" s="21"/>
      <c r="W65" s="21"/>
      <c r="X65" s="24"/>
      <c r="Y65" s="11"/>
      <c r="Z65" s="21"/>
      <c r="AA65" s="21"/>
      <c r="AC65" s="79"/>
      <c r="AD65" s="84"/>
      <c r="AE65" s="76"/>
      <c r="AF65" s="79"/>
      <c r="AG65" s="79"/>
      <c r="AH65" s="65"/>
      <c r="AI65" s="21"/>
      <c r="AJ65" s="24"/>
      <c r="AK65" s="11"/>
      <c r="AL65" s="21"/>
      <c r="AM65" s="21"/>
      <c r="AO65" s="79"/>
      <c r="AP65" s="84"/>
      <c r="AQ65" s="76"/>
      <c r="AR65" s="79"/>
      <c r="AS65" s="79"/>
      <c r="AT65" s="65"/>
      <c r="AU65" s="21"/>
      <c r="AV65" s="24"/>
      <c r="AW65" s="11"/>
      <c r="AX65" s="21"/>
      <c r="AY65" s="21"/>
    </row>
    <row r="66" spans="2:51" ht="15.75">
      <c r="B66" s="43"/>
      <c r="C66" s="18"/>
      <c r="E66" s="17">
        <v>0</v>
      </c>
      <c r="G66" s="117"/>
      <c r="N66" s="15"/>
      <c r="O66" s="8"/>
      <c r="P66" s="8"/>
      <c r="Q66" s="8"/>
      <c r="R66" s="8"/>
      <c r="S66" s="8"/>
      <c r="T66" s="8"/>
      <c r="U66" s="8"/>
      <c r="W66" s="8"/>
      <c r="X66" s="8"/>
      <c r="Y66" s="11"/>
      <c r="Z66" s="8"/>
      <c r="AC66" s="77"/>
      <c r="AD66" s="77"/>
      <c r="AE66" s="76"/>
      <c r="AF66" s="77"/>
      <c r="AG66" s="77"/>
      <c r="AH66" s="65"/>
      <c r="AI66" s="8"/>
      <c r="AJ66" s="8"/>
      <c r="AK66" s="11"/>
      <c r="AL66" s="8"/>
      <c r="AM66" s="8"/>
      <c r="AO66" s="77"/>
      <c r="AP66" s="77"/>
      <c r="AQ66" s="76"/>
      <c r="AR66" s="77"/>
      <c r="AS66" s="77"/>
      <c r="AT66" s="65"/>
      <c r="AU66" s="8"/>
      <c r="AV66" s="8"/>
      <c r="AW66" s="11"/>
      <c r="AX66" s="8"/>
      <c r="AY66" s="8"/>
    </row>
    <row r="67" spans="2:51" ht="15.75">
      <c r="B67" s="43"/>
      <c r="C67" s="18"/>
      <c r="I67" s="17" t="s">
        <v>15</v>
      </c>
      <c r="K67" s="20">
        <v>0</v>
      </c>
      <c r="L67" s="25">
        <f>SUM(L60:L66)</f>
        <v>5020000</v>
      </c>
      <c r="M67" s="29"/>
      <c r="N67" s="23"/>
      <c r="O67" s="25">
        <f>SUM(O60:O66)</f>
        <v>0</v>
      </c>
      <c r="P67" s="11"/>
      <c r="Q67" s="25">
        <v>0</v>
      </c>
      <c r="R67" s="25">
        <f>SUM(R60:R66)</f>
        <v>2070488.78</v>
      </c>
      <c r="S67" s="11"/>
      <c r="T67" s="11"/>
      <c r="U67" s="25">
        <f>SUM(U60:U66)</f>
        <v>0</v>
      </c>
      <c r="W67" s="25"/>
      <c r="X67" s="25">
        <f>SUM(X60:X66)</f>
        <v>250000</v>
      </c>
      <c r="Y67" s="11"/>
      <c r="Z67" s="25"/>
      <c r="AA67" s="25">
        <f>SUM(AA60:AA66)</f>
        <v>116226.38999999998</v>
      </c>
      <c r="AC67" s="81"/>
      <c r="AD67" s="81">
        <f>SUM(AD60:AD66)</f>
        <v>255000</v>
      </c>
      <c r="AE67" s="76"/>
      <c r="AF67" s="81"/>
      <c r="AG67" s="81">
        <f>SUM(AG60:AG66)</f>
        <v>114629.99999999999</v>
      </c>
      <c r="AH67" s="65"/>
      <c r="AI67" s="25"/>
      <c r="AJ67" s="25">
        <f>SUM(AJ60:AJ66)</f>
        <v>265000</v>
      </c>
      <c r="AK67" s="11"/>
      <c r="AL67" s="25"/>
      <c r="AM67" s="25">
        <f>SUM(AM60:AM66)</f>
        <v>104700</v>
      </c>
      <c r="AO67" s="81"/>
      <c r="AP67" s="81">
        <f>SUM(AP60:AP66)</f>
        <v>275000</v>
      </c>
      <c r="AQ67" s="76"/>
      <c r="AR67" s="81"/>
      <c r="AS67" s="81">
        <f>SUM(AS60:AS66)</f>
        <v>94100</v>
      </c>
      <c r="AT67" s="65"/>
      <c r="AU67" s="25"/>
      <c r="AV67" s="25">
        <f>SUM(AV60:AV66)</f>
        <v>285000</v>
      </c>
      <c r="AW67" s="11"/>
      <c r="AX67" s="25"/>
      <c r="AY67" s="25">
        <f>SUM(AY60:AY66)</f>
        <v>83100</v>
      </c>
    </row>
    <row r="68" spans="2:51">
      <c r="B68" s="43"/>
      <c r="C68" s="18"/>
      <c r="AA68" s="17"/>
      <c r="AC68" s="65"/>
      <c r="AD68" s="65"/>
      <c r="AE68" s="65"/>
      <c r="AF68" s="65"/>
      <c r="AG68" s="65"/>
      <c r="AH68" s="65"/>
      <c r="AO68" s="65"/>
      <c r="AP68" s="65"/>
      <c r="AQ68" s="65"/>
      <c r="AR68" s="65"/>
      <c r="AS68" s="65"/>
      <c r="AT68" s="65"/>
    </row>
    <row r="69" spans="2:51">
      <c r="B69" s="43"/>
      <c r="C69" s="18"/>
      <c r="AA69" s="17"/>
      <c r="AC69" s="65"/>
      <c r="AD69" s="65"/>
      <c r="AE69" s="65"/>
      <c r="AF69" s="65"/>
      <c r="AG69" s="65"/>
      <c r="AH69" s="65"/>
      <c r="AO69" s="65"/>
      <c r="AP69" s="65"/>
      <c r="AQ69" s="65"/>
      <c r="AR69" s="65"/>
      <c r="AS69" s="65"/>
      <c r="AT69" s="65"/>
    </row>
    <row r="70" spans="2:51">
      <c r="B70" s="43"/>
      <c r="C70" s="18"/>
      <c r="E70" s="17" t="s">
        <v>24</v>
      </c>
      <c r="AA70" s="17"/>
      <c r="AC70" s="65"/>
      <c r="AD70" s="65"/>
      <c r="AE70" s="65"/>
      <c r="AF70" s="65"/>
      <c r="AG70" s="65"/>
      <c r="AH70" s="65"/>
      <c r="AO70" s="65"/>
      <c r="AP70" s="65"/>
      <c r="AQ70" s="65"/>
      <c r="AR70" s="65"/>
      <c r="AS70" s="65"/>
      <c r="AT70" s="65"/>
    </row>
    <row r="71" spans="2:51" s="29" customFormat="1" ht="16.5" thickBot="1">
      <c r="B71" s="45"/>
      <c r="C71" s="46"/>
      <c r="G71" s="60"/>
      <c r="I71" s="29" t="s">
        <v>15</v>
      </c>
      <c r="K71" s="52">
        <v>0</v>
      </c>
      <c r="L71" s="53">
        <f>SUMIF($I$9:$I$70,$I$71,L9:L70)</f>
        <v>49810182</v>
      </c>
      <c r="N71" s="54" t="s">
        <v>12</v>
      </c>
      <c r="O71" s="53">
        <f>SUMIF($I$9:$I$70,$I$71,O9:O70)</f>
        <v>4495181.2699999996</v>
      </c>
      <c r="P71" s="13"/>
      <c r="Q71" s="54">
        <v>0</v>
      </c>
      <c r="R71" s="53">
        <f>SUMIF($I$9:$I$70,$I$71,R9:R70)</f>
        <v>8435173.3000000007</v>
      </c>
      <c r="S71" s="11"/>
      <c r="T71" s="11"/>
      <c r="U71" s="53">
        <f>SUMIF($I$9:$I$70,$I$71,U9:U70)</f>
        <v>0</v>
      </c>
      <c r="W71" s="54" t="s">
        <v>12</v>
      </c>
      <c r="X71" s="53">
        <f>SUMIF($I$9:$I$70,$I$71,X9:X70)</f>
        <v>2840000</v>
      </c>
      <c r="Y71" s="13"/>
      <c r="Z71" s="54" t="s">
        <v>12</v>
      </c>
      <c r="AA71" s="53">
        <f>SUMIF($I$9:$I$70,$I$71,AA9:AA70)</f>
        <v>1279663.9099999999</v>
      </c>
      <c r="AB71" s="8"/>
      <c r="AC71" s="85" t="s">
        <v>12</v>
      </c>
      <c r="AD71" s="86">
        <f>SUMIF($I$9:$I$70,$I$71,AD9:AD70)</f>
        <v>2850000</v>
      </c>
      <c r="AE71" s="82"/>
      <c r="AF71" s="85" t="s">
        <v>12</v>
      </c>
      <c r="AG71" s="86">
        <f>SUMIF($I$9:$I$70,$I$71,AG9:AG70)</f>
        <v>1187154.98</v>
      </c>
      <c r="AH71" s="88"/>
      <c r="AI71" s="54" t="s">
        <v>12</v>
      </c>
      <c r="AJ71" s="53">
        <f>SUMIF($I$9:$I$70,$I$71,AJ9:AJ70)</f>
        <v>2935000</v>
      </c>
      <c r="AK71" s="13"/>
      <c r="AL71" s="54" t="s">
        <v>12</v>
      </c>
      <c r="AM71" s="53">
        <f>SUMIF($I$9:$I$70,$I$71,AM9:AM70)</f>
        <v>1084275</v>
      </c>
      <c r="AO71" s="85" t="s">
        <v>12</v>
      </c>
      <c r="AP71" s="86">
        <f>SUMIF($I$9:$I$70,$I$71,AP9:AP70)</f>
        <v>3035000</v>
      </c>
      <c r="AQ71" s="82"/>
      <c r="AR71" s="85" t="s">
        <v>12</v>
      </c>
      <c r="AS71" s="86">
        <f>SUMIF($I$9:$I$70,$I$71,AS9:AS70)</f>
        <v>977375</v>
      </c>
      <c r="AT71" s="88"/>
      <c r="AU71" s="54" t="s">
        <v>12</v>
      </c>
      <c r="AV71" s="53">
        <f>SUMIF($I$9:$I$70,$I$71,AV9:AV70)</f>
        <v>3140000</v>
      </c>
      <c r="AW71" s="13"/>
      <c r="AX71" s="54" t="s">
        <v>12</v>
      </c>
      <c r="AY71" s="53">
        <f>SUMIF($I$9:$I$70,$I$71,AY9:AY70)</f>
        <v>866287.52</v>
      </c>
    </row>
    <row r="72" spans="2:51" ht="15.75" thickTop="1">
      <c r="B72" s="43"/>
      <c r="O72" s="8"/>
      <c r="R72" s="8"/>
      <c r="S72" s="8"/>
      <c r="T72" s="8"/>
      <c r="U72" s="8"/>
      <c r="X72" s="8"/>
      <c r="AC72" s="65"/>
      <c r="AD72" s="77"/>
      <c r="AE72" s="65"/>
      <c r="AF72" s="65"/>
      <c r="AG72" s="77"/>
      <c r="AH72" s="65"/>
      <c r="AJ72" s="8"/>
      <c r="AM72" s="8"/>
      <c r="AO72" s="65"/>
      <c r="AP72" s="77"/>
      <c r="AQ72" s="65"/>
      <c r="AR72" s="65"/>
      <c r="AS72" s="77"/>
      <c r="AT72" s="65"/>
      <c r="AV72" s="8"/>
      <c r="AY72" s="8"/>
    </row>
    <row r="73" spans="2:51" ht="15.75">
      <c r="B73" s="43"/>
      <c r="E73" s="17">
        <v>0</v>
      </c>
      <c r="I73" s="17" t="s">
        <v>17</v>
      </c>
      <c r="L73" s="8">
        <f>SUMIF($I$9:$I$70,$I$73,L9:L70)</f>
        <v>27194104</v>
      </c>
      <c r="N73" s="14"/>
      <c r="O73" s="8">
        <f>SUMIF($I$9:$I$70,$I$73,O9:O70)</f>
        <v>1377287.48</v>
      </c>
      <c r="Q73" s="14"/>
      <c r="R73" s="8">
        <f>SUMIF($I$9:$I$70,$I$73,R9:R70)</f>
        <v>4016169.6999999997</v>
      </c>
      <c r="S73" s="8"/>
      <c r="T73" s="8"/>
      <c r="U73" s="8">
        <f>SUMIF($I$9:$I$70,$I$73,U9:U70)</f>
        <v>0</v>
      </c>
      <c r="W73" s="14"/>
      <c r="X73" s="8">
        <f>SUMIF($I$9:$I$70,$I$73,X9:X70)</f>
        <v>1723197</v>
      </c>
      <c r="Y73" s="29" t="s">
        <v>13</v>
      </c>
      <c r="AA73" s="8">
        <f>SUMIF($I$9:$I$70,$I$73,AA9:AA70)</f>
        <v>712194.71</v>
      </c>
      <c r="AC73" s="87"/>
      <c r="AD73" s="77">
        <f>SUMIF($I$9:$I$70,$I$73,AD9:AD70)</f>
        <v>1686691</v>
      </c>
      <c r="AE73" s="88" t="s">
        <v>13</v>
      </c>
      <c r="AF73" s="65"/>
      <c r="AG73" s="77">
        <f>SUMIF($I$9:$I$70,$I$73,AG9:AG70)</f>
        <v>656185.41999999993</v>
      </c>
      <c r="AH73" s="65"/>
      <c r="AI73" s="14"/>
      <c r="AJ73" s="8">
        <f>SUMIF($I$9:$I$70,$I$73,AJ9:AJ70)</f>
        <v>1745725</v>
      </c>
      <c r="AK73" s="29" t="s">
        <v>13</v>
      </c>
      <c r="AM73" s="8">
        <f>SUMIF($I$9:$I$70,$I$73,AM9:AM70)</f>
        <v>591007.29</v>
      </c>
      <c r="AO73" s="87"/>
      <c r="AP73" s="77">
        <f>SUMIF($I$9:$I$70,$I$73,AP9:AP70)</f>
        <v>1808403</v>
      </c>
      <c r="AQ73" s="88" t="s">
        <v>13</v>
      </c>
      <c r="AR73" s="65"/>
      <c r="AS73" s="77">
        <f>SUMIF($I$9:$I$70,$I$73,AS9:AS70)</f>
        <v>523182.68000000005</v>
      </c>
      <c r="AT73" s="65"/>
      <c r="AU73" s="14"/>
      <c r="AV73" s="8">
        <f>SUMIF($I$9:$I$70,$I$73,AV9:AV70)</f>
        <v>1875917</v>
      </c>
      <c r="AW73" s="29" t="s">
        <v>13</v>
      </c>
      <c r="AY73" s="8">
        <f>SUMIF($I$9:$I$70,$I$73,AY9:AY70)</f>
        <v>452561.99000000005</v>
      </c>
    </row>
    <row r="74" spans="2:51" ht="15.75">
      <c r="B74" s="43"/>
      <c r="I74" s="17" t="s">
        <v>20</v>
      </c>
      <c r="L74" s="8">
        <f>SUMIF($I$10:$I$71,$I$74,L10:L71)</f>
        <v>5121209</v>
      </c>
      <c r="N74" s="14"/>
      <c r="O74" s="8">
        <f>SUMIF($I$9:$I$70,$I$74,O9:O70)</f>
        <v>588677.12</v>
      </c>
      <c r="Q74" s="14"/>
      <c r="R74" s="8">
        <f>SUMIF($I$9:$I$70,$I$74,R9:R70)</f>
        <v>2164507.6</v>
      </c>
      <c r="S74" s="8"/>
      <c r="T74" s="8"/>
      <c r="U74" s="8">
        <f>SUMIF($I$9:$I$70,$I$74,U9:U70)</f>
        <v>0</v>
      </c>
      <c r="W74" s="14"/>
      <c r="X74" s="8">
        <f>SUMIF($I$9:$I$70,$I$74,X9:X70)</f>
        <v>222317</v>
      </c>
      <c r="Y74" s="29"/>
      <c r="AA74" s="8">
        <f>SUMIF($I$9:$I$70,$I$74,AA9:AA70)</f>
        <v>107120.88999999998</v>
      </c>
      <c r="AC74" s="87"/>
      <c r="AD74" s="77">
        <f>SUMIF($I$9:$I$70,$I$74,AD9:AD70)</f>
        <v>235728</v>
      </c>
      <c r="AE74" s="88"/>
      <c r="AF74" s="65"/>
      <c r="AG74" s="77">
        <f>SUMIF($I$9:$I$70,$I$74,AG9:AG70)</f>
        <v>101316.35999999999</v>
      </c>
      <c r="AH74" s="65"/>
      <c r="AI74" s="14"/>
      <c r="AJ74" s="8">
        <f>SUMIF($I$9:$I$70,$I$74,AJ9:AJ70)</f>
        <v>234008</v>
      </c>
      <c r="AK74" s="29"/>
      <c r="AM74" s="8">
        <f>SUMIF($I$9:$I$70,$I$74,AM9:AM70)</f>
        <v>95439.280000000013</v>
      </c>
      <c r="AO74" s="87"/>
      <c r="AP74" s="77">
        <f>SUMIF($I$9:$I$70,$I$74,AP9:AP70)</f>
        <v>240055</v>
      </c>
      <c r="AQ74" s="88"/>
      <c r="AR74" s="65"/>
      <c r="AS74" s="77">
        <f>SUMIF($I$9:$I$70,$I$74,AS9:AS70)</f>
        <v>89242.110000000015</v>
      </c>
      <c r="AT74" s="65"/>
      <c r="AU74" s="14"/>
      <c r="AV74" s="8">
        <f>SUMIF($I$9:$I$70,$I$74,AV9:AV70)</f>
        <v>243278</v>
      </c>
      <c r="AW74" s="29"/>
      <c r="AY74" s="8">
        <f>SUMIF($I$9:$I$70,$I$74,AY9:AY70)</f>
        <v>82894.44</v>
      </c>
    </row>
    <row r="75" spans="2:51" ht="15.75">
      <c r="B75" s="43"/>
      <c r="C75" s="18"/>
      <c r="I75" s="17" t="s">
        <v>16</v>
      </c>
      <c r="K75" s="20"/>
      <c r="L75" s="21">
        <f>SUMIF($I$10:$I$71,$I$75,L10:L71)</f>
        <v>7519869</v>
      </c>
      <c r="N75" s="22"/>
      <c r="O75" s="21">
        <f>SUMIF($I$9:$I$70,$I$75,O9:O70)</f>
        <v>212991.67</v>
      </c>
      <c r="Q75" s="22"/>
      <c r="R75" s="21">
        <f>SUMIF($I$9:$I$70,$I$75,R9:R70)</f>
        <v>2254496</v>
      </c>
      <c r="S75" s="8"/>
      <c r="T75" s="8"/>
      <c r="U75" s="21">
        <f>SUMIF($I$9:$I$70,$I$75,U9:U70)</f>
        <v>0</v>
      </c>
      <c r="W75" s="55"/>
      <c r="X75" s="21">
        <f>SUMIF($I$9:$I$70,$I$75,X9:X70)</f>
        <v>354486</v>
      </c>
      <c r="Y75" s="29" t="s">
        <v>13</v>
      </c>
      <c r="AA75" s="21">
        <f>SUMIF($I$9:$I$70,$I$75,AA9:AA70)</f>
        <v>212848.31</v>
      </c>
      <c r="AC75" s="89"/>
      <c r="AD75" s="79">
        <f>SUMIF($I$9:$I$70,$I$75,AD9:AD70)</f>
        <v>367581</v>
      </c>
      <c r="AE75" s="88" t="s">
        <v>13</v>
      </c>
      <c r="AF75" s="65"/>
      <c r="AG75" s="79">
        <f>SUMIF($I$9:$I$70,$I$75,AG9:AG70)</f>
        <v>198653.19999999998</v>
      </c>
      <c r="AH75" s="65"/>
      <c r="AI75" s="55"/>
      <c r="AJ75" s="21">
        <f>SUMIF($I$9:$I$70,$I$75,AJ9:AJ70)</f>
        <v>380267</v>
      </c>
      <c r="AK75" s="29" t="s">
        <v>13</v>
      </c>
      <c r="AM75" s="21">
        <f>SUMIF($I$9:$I$70,$I$75,AM9:AM70)</f>
        <v>183853.43</v>
      </c>
      <c r="AO75" s="89"/>
      <c r="AP75" s="79">
        <f>SUMIF($I$9:$I$70,$I$75,AP9:AP70)</f>
        <v>396542</v>
      </c>
      <c r="AQ75" s="88" t="s">
        <v>13</v>
      </c>
      <c r="AR75" s="65"/>
      <c r="AS75" s="79">
        <f>SUMIF($I$9:$I$70,$I$75,AS9:AS70)</f>
        <v>168450.21</v>
      </c>
      <c r="AT75" s="65"/>
      <c r="AU75" s="55"/>
      <c r="AV75" s="21">
        <f>SUMIF($I$9:$I$70,$I$75,AV9:AV70)</f>
        <v>410805</v>
      </c>
      <c r="AW75" s="29" t="s">
        <v>13</v>
      </c>
      <c r="AY75" s="21">
        <f>SUMIF($I$9:$I$70,$I$75,AY9:AY70)</f>
        <v>152331.09</v>
      </c>
    </row>
    <row r="76" spans="2:51">
      <c r="C76" s="18"/>
      <c r="N76" s="14"/>
      <c r="O76" s="8"/>
      <c r="P76" s="14"/>
      <c r="Q76" s="14"/>
      <c r="R76" s="8"/>
      <c r="S76" s="8"/>
      <c r="T76" s="8"/>
      <c r="U76" s="8"/>
      <c r="W76" s="14"/>
      <c r="X76" s="8"/>
      <c r="AC76" s="87"/>
      <c r="AD76" s="77"/>
      <c r="AE76" s="65"/>
      <c r="AF76" s="65"/>
      <c r="AG76" s="77"/>
      <c r="AH76" s="65"/>
      <c r="AI76" s="14"/>
      <c r="AJ76" s="8"/>
      <c r="AM76" s="8"/>
      <c r="AO76" s="87"/>
      <c r="AP76" s="77"/>
      <c r="AQ76" s="65"/>
      <c r="AR76" s="65"/>
      <c r="AS76" s="77"/>
      <c r="AT76" s="65"/>
      <c r="AU76" s="14"/>
      <c r="AV76" s="8"/>
      <c r="AY76" s="8"/>
    </row>
    <row r="77" spans="2:51" ht="15.75" thickBot="1">
      <c r="C77" s="18"/>
      <c r="K77" s="20"/>
      <c r="L77" s="21">
        <f>SUM(L73:L76)</f>
        <v>39835182</v>
      </c>
      <c r="N77" s="22"/>
      <c r="O77" s="21">
        <f>SUM(O73:O76)</f>
        <v>2178956.27</v>
      </c>
      <c r="P77" s="14"/>
      <c r="Q77" s="22"/>
      <c r="R77" s="21">
        <f>SUM(R73:R76)</f>
        <v>8435173.3000000007</v>
      </c>
      <c r="S77" s="8"/>
      <c r="T77" s="8"/>
      <c r="U77" s="21">
        <f>SUM(U73:U76)</f>
        <v>0</v>
      </c>
      <c r="W77" s="56" t="s">
        <v>12</v>
      </c>
      <c r="X77" s="21">
        <f>SUM(X73:X76)</f>
        <v>2300000</v>
      </c>
      <c r="AA77" s="21">
        <f>SUM(AA73:AA76)</f>
        <v>1032163.9099999999</v>
      </c>
      <c r="AC77" s="90" t="s">
        <v>12</v>
      </c>
      <c r="AD77" s="79">
        <f>SUM(AD73:AD76)</f>
        <v>2290000</v>
      </c>
      <c r="AE77" s="65"/>
      <c r="AF77" s="65"/>
      <c r="AG77" s="79">
        <f>SUM(AG73:AG76)</f>
        <v>956154.97999999986</v>
      </c>
      <c r="AH77" s="65"/>
      <c r="AI77" s="56" t="s">
        <v>12</v>
      </c>
      <c r="AJ77" s="21">
        <f>SUM(AJ73:AJ76)</f>
        <v>2360000</v>
      </c>
      <c r="AM77" s="21">
        <f>SUM(AM73:AM76)</f>
        <v>870300</v>
      </c>
      <c r="AO77" s="90" t="s">
        <v>12</v>
      </c>
      <c r="AP77" s="79">
        <f>SUM(AP73:AP76)</f>
        <v>2445000</v>
      </c>
      <c r="AQ77" s="65"/>
      <c r="AR77" s="65"/>
      <c r="AS77" s="79">
        <f>SUM(AS73:AS76)</f>
        <v>780875</v>
      </c>
      <c r="AT77" s="65"/>
      <c r="AU77" s="56" t="s">
        <v>12</v>
      </c>
      <c r="AV77" s="21">
        <f>SUM(AV73:AV76)</f>
        <v>2530000</v>
      </c>
      <c r="AY77" s="21">
        <f>SUM(AY73:AY76)</f>
        <v>687787.52000000002</v>
      </c>
    </row>
    <row r="78" spans="2:51" ht="15.75" thickTop="1">
      <c r="C78" s="18"/>
      <c r="N78" s="14"/>
      <c r="O78" s="8"/>
      <c r="P78" s="14"/>
      <c r="Q78" s="14"/>
      <c r="R78" s="8"/>
      <c r="S78" s="8"/>
      <c r="T78" s="8"/>
      <c r="U78" s="8"/>
      <c r="W78" s="57"/>
      <c r="X78" s="8"/>
      <c r="AC78" s="91"/>
      <c r="AD78" s="77"/>
      <c r="AE78" s="65"/>
      <c r="AF78" s="65"/>
      <c r="AG78" s="77"/>
      <c r="AH78" s="65"/>
      <c r="AI78" s="57"/>
      <c r="AJ78" s="8"/>
      <c r="AM78" s="8"/>
      <c r="AO78" s="91"/>
      <c r="AP78" s="77"/>
      <c r="AQ78" s="65"/>
      <c r="AR78" s="65"/>
      <c r="AS78" s="77"/>
      <c r="AT78" s="65"/>
      <c r="AU78" s="57"/>
      <c r="AV78" s="8"/>
      <c r="AY78" s="8"/>
    </row>
    <row r="79" spans="2:51">
      <c r="C79" s="18"/>
      <c r="I79" s="17" t="s">
        <v>22</v>
      </c>
      <c r="K79" s="20"/>
      <c r="L79" s="21">
        <f>SUMIF($I$10:$I$71,$I$79,L10:M71)</f>
        <v>9975000</v>
      </c>
      <c r="N79" s="20"/>
      <c r="O79" s="21">
        <f>SUMIF($I$9:$I$31,$I$79,O9:O31)</f>
        <v>2316225</v>
      </c>
      <c r="Q79" s="20"/>
      <c r="R79" s="21">
        <f>SUMIF($I$9:$I$31,$I$79,R9:R31)</f>
        <v>0</v>
      </c>
      <c r="S79" s="8"/>
      <c r="T79" s="8"/>
      <c r="U79" s="21">
        <f>SUMIF($I$9:$I$31,$I$79,U9:U31)</f>
        <v>0</v>
      </c>
      <c r="W79" s="20"/>
      <c r="X79" s="21">
        <f>SUMIF($I$9:$I$31,$I$79,X9:X31)</f>
        <v>540000</v>
      </c>
      <c r="Z79" s="20"/>
      <c r="AA79" s="21">
        <f>SUMIF($I$9:$I$31,$I$79,AA9:AA31)</f>
        <v>247500</v>
      </c>
      <c r="AC79" s="92"/>
      <c r="AD79" s="79">
        <f>SUMIF($I$9:$I$31,$I$79,AD9:AD31)</f>
        <v>560000</v>
      </c>
      <c r="AE79" s="65"/>
      <c r="AF79" s="92"/>
      <c r="AG79" s="79">
        <f>SUMIF($I$9:$I$31,$I$79,AG9:AG31)</f>
        <v>231000</v>
      </c>
      <c r="AH79" s="65"/>
      <c r="AI79" s="20"/>
      <c r="AJ79" s="21">
        <f>SUMIF($I$9:$I$31,$I$79,AJ9:AJ31)</f>
        <v>575000</v>
      </c>
      <c r="AL79" s="20"/>
      <c r="AM79" s="21">
        <f>SUMIF($I$9:$I$31,$I$79,AM9:AM31)</f>
        <v>213975</v>
      </c>
      <c r="AO79" s="92"/>
      <c r="AP79" s="79">
        <f>SUMIF($I$9:$I$31,$I$79,AP9:AP31)</f>
        <v>590000</v>
      </c>
      <c r="AQ79" s="65"/>
      <c r="AR79" s="92"/>
      <c r="AS79" s="79">
        <f>SUMIF($I$9:$I$31,$I$79,AS9:AS31)</f>
        <v>196500</v>
      </c>
      <c r="AT79" s="65"/>
      <c r="AU79" s="20"/>
      <c r="AV79" s="21">
        <f>SUMIF($I$9:$I$31,$I$79,AV9:AV31)</f>
        <v>610000</v>
      </c>
      <c r="AX79" s="20"/>
      <c r="AY79" s="21">
        <f>SUMIF($I$9:$I$31,$I$79,AY9:AY31)</f>
        <v>178500</v>
      </c>
    </row>
    <row r="80" spans="2:51">
      <c r="C80" s="18"/>
      <c r="O80" s="8"/>
      <c r="R80" s="8"/>
      <c r="S80" s="8"/>
      <c r="T80" s="8"/>
      <c r="U80" s="8"/>
      <c r="X80" s="8"/>
      <c r="AC80" s="65"/>
      <c r="AD80" s="77"/>
      <c r="AE80" s="65"/>
      <c r="AF80" s="65"/>
      <c r="AG80" s="77"/>
      <c r="AH80" s="65"/>
      <c r="AJ80" s="8"/>
      <c r="AM80" s="8"/>
      <c r="AO80" s="65"/>
      <c r="AP80" s="77"/>
      <c r="AQ80" s="65"/>
      <c r="AR80" s="65"/>
      <c r="AS80" s="77"/>
      <c r="AT80" s="65"/>
      <c r="AV80" s="8"/>
      <c r="AY80" s="8"/>
    </row>
    <row r="81" spans="3:51" ht="15.75" thickBot="1">
      <c r="C81" s="18"/>
      <c r="K81" s="58"/>
      <c r="L81" s="59">
        <f>+L77+L79</f>
        <v>49810182</v>
      </c>
      <c r="N81" s="58"/>
      <c r="O81" s="59">
        <f>+O77+O79</f>
        <v>4495181.2699999996</v>
      </c>
      <c r="Q81" s="58"/>
      <c r="R81" s="59">
        <f>+R77+R79</f>
        <v>8435173.3000000007</v>
      </c>
      <c r="S81" s="8"/>
      <c r="T81" s="8"/>
      <c r="U81" s="59">
        <f>+U77+U79</f>
        <v>0</v>
      </c>
      <c r="W81" s="58"/>
      <c r="X81" s="59">
        <f>+X77+X79</f>
        <v>2840000</v>
      </c>
      <c r="Z81" s="58"/>
      <c r="AA81" s="59">
        <f>+AA77+AA79</f>
        <v>1279663.9099999999</v>
      </c>
      <c r="AC81" s="93"/>
      <c r="AD81" s="94">
        <f>+AD77+AD79</f>
        <v>2850000</v>
      </c>
      <c r="AE81" s="65"/>
      <c r="AF81" s="93"/>
      <c r="AG81" s="94">
        <f>+AG77+AG79</f>
        <v>1187154.98</v>
      </c>
      <c r="AH81" s="65"/>
      <c r="AI81" s="58"/>
      <c r="AJ81" s="59">
        <f>+AJ77+AJ79</f>
        <v>2935000</v>
      </c>
      <c r="AL81" s="58"/>
      <c r="AM81" s="59">
        <f>+AM77+AM79</f>
        <v>1084275</v>
      </c>
      <c r="AO81" s="93"/>
      <c r="AP81" s="94">
        <f>+AP77+AP79</f>
        <v>3035000</v>
      </c>
      <c r="AQ81" s="65"/>
      <c r="AR81" s="93"/>
      <c r="AS81" s="94">
        <f>+AS77+AS79</f>
        <v>977375</v>
      </c>
      <c r="AT81" s="65"/>
      <c r="AU81" s="58"/>
      <c r="AV81" s="59">
        <f>+AV77+AV79</f>
        <v>3140000</v>
      </c>
      <c r="AX81" s="58"/>
      <c r="AY81" s="59">
        <f>+AY77+AY79</f>
        <v>866287.52</v>
      </c>
    </row>
    <row r="82" spans="3:51" ht="15.75" thickTop="1">
      <c r="L82" s="8">
        <f>+L71-L81</f>
        <v>0</v>
      </c>
      <c r="O82" s="8">
        <f>+O71-O81</f>
        <v>0</v>
      </c>
      <c r="R82" s="8">
        <f>+R71-R81</f>
        <v>0</v>
      </c>
      <c r="S82" s="8"/>
      <c r="T82" s="8"/>
      <c r="U82" s="8">
        <f>+U71-U81</f>
        <v>0</v>
      </c>
      <c r="X82" s="8">
        <f>+X71-X81</f>
        <v>0</v>
      </c>
      <c r="AA82" s="8">
        <f>+AA71-AA81</f>
        <v>0</v>
      </c>
      <c r="AC82" s="65"/>
      <c r="AD82" s="77">
        <f>+AD71-AD81</f>
        <v>0</v>
      </c>
      <c r="AE82" s="65"/>
      <c r="AF82" s="65"/>
      <c r="AG82" s="77">
        <f>+AG71-AG81</f>
        <v>0</v>
      </c>
      <c r="AH82" s="65"/>
      <c r="AJ82" s="8">
        <f>+AJ71-AJ81</f>
        <v>0</v>
      </c>
      <c r="AM82" s="8">
        <f>+AM71-AM81</f>
        <v>0</v>
      </c>
      <c r="AO82" s="65"/>
      <c r="AP82" s="77">
        <f>+AP71-AP81</f>
        <v>0</v>
      </c>
      <c r="AQ82" s="65"/>
      <c r="AR82" s="65"/>
      <c r="AS82" s="77">
        <f>+AS71-AS81</f>
        <v>0</v>
      </c>
      <c r="AT82" s="65"/>
      <c r="AV82" s="8">
        <f>+AV71-AV81</f>
        <v>0</v>
      </c>
      <c r="AY82" s="8">
        <f>+AY71-AY81</f>
        <v>0</v>
      </c>
    </row>
    <row r="83" spans="3:51">
      <c r="O83" s="8"/>
      <c r="R83" s="8"/>
      <c r="S83" s="8"/>
      <c r="T83" s="8"/>
      <c r="U83" s="8"/>
      <c r="X83" s="8"/>
      <c r="AC83" s="65"/>
      <c r="AD83" s="77"/>
      <c r="AE83" s="65"/>
      <c r="AF83" s="65"/>
      <c r="AG83" s="77"/>
      <c r="AH83" s="65"/>
      <c r="AJ83" s="8"/>
      <c r="AM83" s="8"/>
      <c r="AO83" s="65"/>
      <c r="AP83" s="77"/>
      <c r="AQ83" s="65"/>
      <c r="AR83" s="65"/>
      <c r="AS83" s="77"/>
      <c r="AT83" s="65"/>
      <c r="AV83" s="8"/>
      <c r="AY83" s="8"/>
    </row>
    <row r="84" spans="3:51">
      <c r="R84" s="8"/>
      <c r="S84" s="8"/>
      <c r="T84" s="8"/>
      <c r="U84" s="8"/>
      <c r="AC84" s="65"/>
      <c r="AD84" s="65"/>
      <c r="AE84" s="65"/>
      <c r="AF84" s="65"/>
      <c r="AG84" s="77"/>
      <c r="AH84" s="65"/>
      <c r="AM84" s="8"/>
      <c r="AO84" s="65"/>
      <c r="AP84" s="65"/>
      <c r="AQ84" s="65"/>
      <c r="AR84" s="65"/>
      <c r="AS84" s="77"/>
      <c r="AT84" s="65"/>
      <c r="AY84" s="8"/>
    </row>
    <row r="85" spans="3:51" s="8" customFormat="1">
      <c r="F85" s="27"/>
      <c r="G85" s="19"/>
      <c r="AA85" s="8">
        <f>+X71+AA71</f>
        <v>4119663.91</v>
      </c>
      <c r="AC85" s="77"/>
      <c r="AD85" s="77"/>
      <c r="AE85" s="77"/>
      <c r="AF85" s="77"/>
      <c r="AG85" s="77">
        <f>+AD71+AG71</f>
        <v>4037154.98</v>
      </c>
      <c r="AH85" s="77"/>
      <c r="AM85" s="8">
        <f>+AJ71+AM71</f>
        <v>4019275</v>
      </c>
      <c r="AO85" s="77"/>
      <c r="AP85" s="77"/>
      <c r="AQ85" s="77"/>
      <c r="AR85" s="77"/>
      <c r="AS85" s="77">
        <f>+AP71+AS71</f>
        <v>4012375</v>
      </c>
      <c r="AT85" s="77"/>
      <c r="AY85" s="8">
        <f>+AV71+AY71</f>
        <v>4006287.52</v>
      </c>
    </row>
    <row r="86" spans="3:51" s="8" customFormat="1">
      <c r="C86" s="19"/>
      <c r="G86" s="19"/>
      <c r="AC86" s="77"/>
      <c r="AD86" s="77"/>
      <c r="AE86" s="77"/>
      <c r="AF86" s="77"/>
      <c r="AG86" s="77"/>
      <c r="AH86" s="77"/>
      <c r="AO86" s="77"/>
      <c r="AP86" s="77"/>
      <c r="AQ86" s="77"/>
      <c r="AR86" s="77"/>
      <c r="AS86" s="77"/>
      <c r="AT86" s="77"/>
    </row>
    <row r="87" spans="3:51" s="8" customFormat="1">
      <c r="C87" s="19"/>
      <c r="F87" s="27"/>
      <c r="G87" s="19"/>
      <c r="AC87" s="77"/>
      <c r="AD87" s="77"/>
      <c r="AE87" s="77"/>
      <c r="AF87" s="77"/>
      <c r="AG87" s="77"/>
      <c r="AH87" s="77"/>
      <c r="AO87" s="77"/>
      <c r="AP87" s="77"/>
      <c r="AQ87" s="77"/>
      <c r="AR87" s="77"/>
      <c r="AS87" s="77"/>
      <c r="AT87" s="77"/>
    </row>
    <row r="88" spans="3:51" s="8" customFormat="1">
      <c r="C88" s="19"/>
      <c r="F88" s="27"/>
      <c r="G88" s="19"/>
    </row>
    <row r="89" spans="3:51" s="8" customFormat="1">
      <c r="C89" s="19"/>
      <c r="G89" s="19"/>
    </row>
    <row r="90" spans="3:51" s="8" customFormat="1">
      <c r="C90" s="19"/>
      <c r="G90" s="19"/>
    </row>
    <row r="91" spans="3:51" s="8" customFormat="1">
      <c r="C91" s="19"/>
      <c r="F91" s="27"/>
      <c r="G91" s="19"/>
    </row>
    <row r="92" spans="3:51" s="8" customFormat="1">
      <c r="C92" s="19"/>
      <c r="F92" s="27"/>
      <c r="G92" s="19"/>
    </row>
    <row r="93" spans="3:51" s="8" customFormat="1">
      <c r="C93" s="19"/>
      <c r="G93" s="19"/>
    </row>
    <row r="94" spans="3:51" s="8" customFormat="1">
      <c r="C94" s="19"/>
      <c r="F94" s="27"/>
      <c r="G94" s="19"/>
    </row>
    <row r="95" spans="3:51" s="8" customFormat="1">
      <c r="C95" s="19"/>
      <c r="G95" s="19"/>
    </row>
    <row r="96" spans="3:51" s="8" customFormat="1">
      <c r="C96" s="19"/>
      <c r="G96" s="19"/>
    </row>
    <row r="97" spans="3:12" s="8" customFormat="1">
      <c r="G97" s="19"/>
    </row>
    <row r="98" spans="3:12" s="8" customFormat="1">
      <c r="C98" s="19"/>
      <c r="F98" s="27"/>
      <c r="G98" s="19"/>
    </row>
    <row r="99" spans="3:12" s="8" customFormat="1">
      <c r="C99" s="19"/>
      <c r="G99" s="19"/>
    </row>
    <row r="100" spans="3:12" s="8" customFormat="1">
      <c r="C100" s="19"/>
      <c r="G100" s="19"/>
    </row>
    <row r="101" spans="3:12" s="8" customFormat="1">
      <c r="C101" s="19"/>
      <c r="G101" s="19"/>
      <c r="L101" s="27"/>
    </row>
    <row r="102" spans="3:12" s="8" customFormat="1">
      <c r="C102" s="19"/>
      <c r="G102" s="19"/>
    </row>
    <row r="103" spans="3:12" s="8" customFormat="1">
      <c r="C103" s="19"/>
      <c r="G103" s="19"/>
      <c r="L103" s="28"/>
    </row>
    <row r="104" spans="3:12" s="8" customFormat="1">
      <c r="C104" s="19"/>
      <c r="G104" s="19"/>
    </row>
    <row r="105" spans="3:12" s="8" customFormat="1">
      <c r="C105" s="19"/>
      <c r="G105" s="19"/>
    </row>
    <row r="106" spans="3:12" s="8" customFormat="1">
      <c r="C106" s="19"/>
      <c r="G106" s="19"/>
    </row>
    <row r="107" spans="3:12" s="8" customFormat="1">
      <c r="C107" s="19"/>
      <c r="F107" s="27"/>
      <c r="G107" s="19"/>
    </row>
    <row r="108" spans="3:12" s="8" customFormat="1">
      <c r="C108" s="19"/>
      <c r="G108" s="19"/>
    </row>
    <row r="109" spans="3:12" s="8" customFormat="1">
      <c r="C109" s="19"/>
      <c r="G109" s="19"/>
    </row>
    <row r="110" spans="3:12" s="8" customFormat="1">
      <c r="C110" s="19"/>
      <c r="G110" s="19"/>
    </row>
    <row r="111" spans="3:12" s="8" customFormat="1">
      <c r="C111" s="19"/>
      <c r="G111" s="19"/>
    </row>
    <row r="112" spans="3:12" s="8" customFormat="1">
      <c r="C112" s="19"/>
      <c r="G112" s="19"/>
    </row>
    <row r="113" spans="3:7" s="8" customFormat="1">
      <c r="C113" s="19"/>
      <c r="G113" s="19"/>
    </row>
    <row r="114" spans="3:7" s="8" customFormat="1">
      <c r="C114" s="19"/>
      <c r="G114" s="19"/>
    </row>
    <row r="115" spans="3:7" s="8" customFormat="1">
      <c r="C115" s="19"/>
      <c r="G115" s="19"/>
    </row>
    <row r="116" spans="3:7" s="8" customFormat="1">
      <c r="C116" s="19"/>
      <c r="G116" s="19"/>
    </row>
    <row r="117" spans="3:7" s="8" customFormat="1">
      <c r="C117" s="19"/>
      <c r="G117" s="19"/>
    </row>
    <row r="118" spans="3:7" s="8" customFormat="1">
      <c r="C118" s="19"/>
      <c r="G118" s="19"/>
    </row>
    <row r="119" spans="3:7" s="8" customFormat="1">
      <c r="C119" s="19"/>
      <c r="G119" s="19"/>
    </row>
    <row r="120" spans="3:7" s="8" customFormat="1">
      <c r="C120" s="19"/>
      <c r="G120" s="19"/>
    </row>
    <row r="121" spans="3:7" s="8" customFormat="1">
      <c r="C121" s="19"/>
      <c r="G121" s="19"/>
    </row>
    <row r="122" spans="3:7" s="8" customFormat="1">
      <c r="C122" s="19"/>
      <c r="G122" s="19"/>
    </row>
    <row r="123" spans="3:7" s="8" customFormat="1">
      <c r="C123" s="19"/>
      <c r="G123" s="19"/>
    </row>
    <row r="124" spans="3:7" s="8" customFormat="1">
      <c r="C124" s="19"/>
      <c r="G124" s="19"/>
    </row>
    <row r="125" spans="3:7" s="8" customFormat="1">
      <c r="C125" s="19"/>
      <c r="G125" s="19"/>
    </row>
    <row r="126" spans="3:7" s="8" customFormat="1">
      <c r="C126" s="19"/>
      <c r="G126" s="19"/>
    </row>
    <row r="127" spans="3:7" s="8" customFormat="1">
      <c r="C127" s="19"/>
      <c r="G127" s="19"/>
    </row>
    <row r="128" spans="3:7" s="8" customFormat="1">
      <c r="C128" s="19"/>
      <c r="G128" s="19"/>
    </row>
    <row r="129" spans="3:7" s="8" customFormat="1">
      <c r="C129" s="19"/>
      <c r="G129" s="19"/>
    </row>
    <row r="130" spans="3:7" s="8" customFormat="1">
      <c r="C130" s="19"/>
      <c r="G130" s="19"/>
    </row>
    <row r="131" spans="3:7" s="8" customFormat="1">
      <c r="C131" s="19"/>
      <c r="G131" s="19"/>
    </row>
    <row r="132" spans="3:7" s="8" customFormat="1">
      <c r="C132" s="19"/>
      <c r="G132" s="19"/>
    </row>
    <row r="133" spans="3:7" s="8" customFormat="1">
      <c r="C133" s="19"/>
      <c r="G133" s="19"/>
    </row>
    <row r="134" spans="3:7" s="8" customFormat="1">
      <c r="C134" s="19"/>
      <c r="G134" s="19"/>
    </row>
    <row r="135" spans="3:7" s="8" customFormat="1">
      <c r="C135" s="19"/>
      <c r="G135" s="19"/>
    </row>
    <row r="136" spans="3:7" s="8" customFormat="1">
      <c r="C136" s="19"/>
      <c r="G136" s="19"/>
    </row>
    <row r="137" spans="3:7" s="8" customFormat="1">
      <c r="C137" s="19"/>
      <c r="G137" s="19"/>
    </row>
    <row r="138" spans="3:7" s="8" customFormat="1">
      <c r="C138" s="19"/>
      <c r="G138" s="19"/>
    </row>
    <row r="139" spans="3:7" s="8" customFormat="1">
      <c r="C139" s="19"/>
      <c r="G139" s="19"/>
    </row>
    <row r="140" spans="3:7" s="8" customFormat="1">
      <c r="C140" s="19"/>
      <c r="G140" s="19"/>
    </row>
    <row r="141" spans="3:7" s="8" customFormat="1">
      <c r="C141" s="19"/>
      <c r="G141" s="19"/>
    </row>
    <row r="142" spans="3:7" s="8" customFormat="1">
      <c r="C142" s="19"/>
      <c r="G142" s="19"/>
    </row>
    <row r="143" spans="3:7" s="8" customFormat="1">
      <c r="C143" s="19"/>
      <c r="G143" s="19"/>
    </row>
    <row r="144" spans="3:7" s="8" customFormat="1">
      <c r="C144" s="19"/>
      <c r="G144" s="19"/>
    </row>
    <row r="145" spans="3:7" s="8" customFormat="1">
      <c r="C145" s="19"/>
      <c r="G145" s="19"/>
    </row>
    <row r="146" spans="3:7" s="8" customFormat="1">
      <c r="C146" s="19"/>
      <c r="G146" s="19"/>
    </row>
    <row r="147" spans="3:7" s="8" customFormat="1">
      <c r="C147" s="19"/>
      <c r="G147" s="19"/>
    </row>
    <row r="148" spans="3:7" s="8" customFormat="1">
      <c r="C148" s="19"/>
      <c r="G148" s="19"/>
    </row>
    <row r="149" spans="3:7" s="8" customFormat="1">
      <c r="C149" s="19"/>
      <c r="G149" s="19"/>
    </row>
    <row r="150" spans="3:7" s="8" customFormat="1">
      <c r="C150" s="19"/>
      <c r="G150" s="19"/>
    </row>
    <row r="151" spans="3:7" s="8" customFormat="1">
      <c r="C151" s="19"/>
      <c r="G151" s="19"/>
    </row>
    <row r="152" spans="3:7" s="8" customFormat="1">
      <c r="C152" s="19"/>
      <c r="G152" s="19"/>
    </row>
    <row r="153" spans="3:7" s="8" customFormat="1">
      <c r="C153" s="19"/>
      <c r="G153" s="19"/>
    </row>
    <row r="154" spans="3:7" s="8" customFormat="1">
      <c r="C154" s="19"/>
      <c r="G154" s="19"/>
    </row>
    <row r="155" spans="3:7" s="8" customFormat="1">
      <c r="C155" s="19"/>
      <c r="G155" s="19"/>
    </row>
    <row r="156" spans="3:7" s="8" customFormat="1">
      <c r="C156" s="19"/>
      <c r="G156" s="19"/>
    </row>
    <row r="157" spans="3:7" s="8" customFormat="1">
      <c r="C157" s="19"/>
      <c r="G157" s="19"/>
    </row>
    <row r="158" spans="3:7" s="8" customFormat="1">
      <c r="C158" s="19"/>
      <c r="G158" s="19"/>
    </row>
    <row r="159" spans="3:7" s="8" customFormat="1">
      <c r="C159" s="19"/>
      <c r="G159" s="19"/>
    </row>
    <row r="160" spans="3:7" s="8" customFormat="1">
      <c r="C160" s="19"/>
      <c r="G160" s="19"/>
    </row>
    <row r="161" spans="3:7" s="8" customFormat="1">
      <c r="C161" s="19"/>
      <c r="G161" s="19"/>
    </row>
    <row r="162" spans="3:7" s="8" customFormat="1">
      <c r="C162" s="19"/>
      <c r="G162" s="19"/>
    </row>
    <row r="163" spans="3:7" s="8" customFormat="1">
      <c r="C163" s="19"/>
      <c r="G163" s="19"/>
    </row>
    <row r="164" spans="3:7" s="8" customFormat="1">
      <c r="C164" s="19"/>
      <c r="G164" s="19"/>
    </row>
    <row r="165" spans="3:7" s="8" customFormat="1">
      <c r="C165" s="19"/>
      <c r="G165" s="19"/>
    </row>
    <row r="166" spans="3:7" s="8" customFormat="1">
      <c r="C166" s="19"/>
      <c r="G166" s="19"/>
    </row>
    <row r="167" spans="3:7" s="8" customFormat="1">
      <c r="C167" s="19"/>
      <c r="G167" s="19"/>
    </row>
    <row r="168" spans="3:7" s="8" customFormat="1">
      <c r="C168" s="19"/>
      <c r="G168" s="19"/>
    </row>
    <row r="169" spans="3:7" s="8" customFormat="1">
      <c r="C169" s="19"/>
      <c r="G169" s="19"/>
    </row>
    <row r="170" spans="3:7" s="8" customFormat="1">
      <c r="C170" s="19"/>
      <c r="G170" s="19"/>
    </row>
    <row r="171" spans="3:7" s="8" customFormat="1">
      <c r="C171" s="19"/>
      <c r="G171" s="19"/>
    </row>
    <row r="172" spans="3:7" s="8" customFormat="1">
      <c r="C172" s="19"/>
      <c r="G172" s="19"/>
    </row>
    <row r="173" spans="3:7" s="8" customFormat="1">
      <c r="C173" s="19"/>
      <c r="G173" s="19"/>
    </row>
    <row r="174" spans="3:7" s="8" customFormat="1">
      <c r="C174" s="19"/>
      <c r="G174" s="19"/>
    </row>
    <row r="175" spans="3:7" s="8" customFormat="1">
      <c r="C175" s="19"/>
      <c r="G175" s="19"/>
    </row>
    <row r="176" spans="3:7" s="8" customFormat="1">
      <c r="C176" s="19"/>
      <c r="G176" s="19"/>
    </row>
    <row r="177" spans="3:7" s="8" customFormat="1">
      <c r="C177" s="19"/>
      <c r="G177" s="19"/>
    </row>
    <row r="178" spans="3:7" s="8" customFormat="1">
      <c r="C178" s="19"/>
      <c r="G178" s="19"/>
    </row>
    <row r="179" spans="3:7" s="8" customFormat="1">
      <c r="C179" s="19"/>
      <c r="G179" s="19"/>
    </row>
    <row r="180" spans="3:7" s="8" customFormat="1">
      <c r="C180" s="19"/>
      <c r="G180" s="19"/>
    </row>
    <row r="181" spans="3:7" s="8" customFormat="1">
      <c r="C181" s="19"/>
      <c r="G181" s="19"/>
    </row>
    <row r="182" spans="3:7" s="8" customFormat="1">
      <c r="C182" s="19"/>
      <c r="G182" s="19"/>
    </row>
    <row r="183" spans="3:7" s="8" customFormat="1">
      <c r="C183" s="19"/>
      <c r="G183" s="19"/>
    </row>
    <row r="184" spans="3:7" s="8" customFormat="1">
      <c r="C184" s="19"/>
      <c r="G184" s="19"/>
    </row>
    <row r="185" spans="3:7" s="8" customFormat="1">
      <c r="C185" s="19"/>
      <c r="G185" s="19"/>
    </row>
    <row r="186" spans="3:7" s="8" customFormat="1">
      <c r="C186" s="19"/>
      <c r="G186" s="19"/>
    </row>
    <row r="187" spans="3:7" s="8" customFormat="1">
      <c r="C187" s="19"/>
      <c r="G187" s="19"/>
    </row>
    <row r="188" spans="3:7" s="8" customFormat="1">
      <c r="C188" s="19"/>
      <c r="G188" s="19"/>
    </row>
    <row r="189" spans="3:7" s="8" customFormat="1">
      <c r="C189" s="19"/>
      <c r="G189" s="19"/>
    </row>
    <row r="190" spans="3:7" s="8" customFormat="1">
      <c r="C190" s="19"/>
      <c r="G190" s="19"/>
    </row>
    <row r="191" spans="3:7" s="8" customFormat="1">
      <c r="C191" s="19"/>
      <c r="G191" s="19"/>
    </row>
    <row r="192" spans="3:7" s="8" customFormat="1">
      <c r="C192" s="19"/>
      <c r="G192" s="19"/>
    </row>
    <row r="193" spans="3:7" s="8" customFormat="1">
      <c r="C193" s="19"/>
      <c r="G193" s="19"/>
    </row>
    <row r="194" spans="3:7" s="8" customFormat="1">
      <c r="C194" s="19"/>
      <c r="G194" s="19"/>
    </row>
    <row r="195" spans="3:7" s="8" customFormat="1">
      <c r="C195" s="19"/>
      <c r="G195" s="19"/>
    </row>
    <row r="196" spans="3:7" s="8" customFormat="1">
      <c r="C196" s="19"/>
      <c r="G196" s="19"/>
    </row>
    <row r="197" spans="3:7" s="8" customFormat="1">
      <c r="C197" s="19"/>
      <c r="G197" s="19"/>
    </row>
    <row r="198" spans="3:7" s="8" customFormat="1">
      <c r="C198" s="19"/>
      <c r="G198" s="19"/>
    </row>
    <row r="199" spans="3:7" s="8" customFormat="1">
      <c r="C199" s="19"/>
      <c r="G199" s="19"/>
    </row>
    <row r="200" spans="3:7" s="8" customFormat="1">
      <c r="C200" s="19"/>
      <c r="G200" s="19"/>
    </row>
    <row r="201" spans="3:7" s="8" customFormat="1">
      <c r="C201" s="19"/>
      <c r="G201" s="19"/>
    </row>
    <row r="202" spans="3:7" s="8" customFormat="1">
      <c r="C202" s="19"/>
      <c r="G202" s="19"/>
    </row>
    <row r="203" spans="3:7" s="8" customFormat="1">
      <c r="C203" s="19"/>
      <c r="G203" s="19"/>
    </row>
    <row r="204" spans="3:7" s="8" customFormat="1">
      <c r="C204" s="19"/>
      <c r="G204" s="19"/>
    </row>
    <row r="205" spans="3:7" s="8" customFormat="1">
      <c r="C205" s="19"/>
      <c r="G205" s="19"/>
    </row>
    <row r="206" spans="3:7" s="8" customFormat="1">
      <c r="C206" s="19"/>
      <c r="G206" s="19"/>
    </row>
    <row r="207" spans="3:7" s="8" customFormat="1">
      <c r="C207" s="19"/>
      <c r="G207" s="19"/>
    </row>
    <row r="208" spans="3:7" s="8" customFormat="1">
      <c r="C208" s="19"/>
      <c r="G208" s="19"/>
    </row>
    <row r="209" spans="3:7" s="8" customFormat="1">
      <c r="C209" s="19"/>
      <c r="G209" s="19"/>
    </row>
    <row r="210" spans="3:7" s="8" customFormat="1">
      <c r="C210" s="19"/>
      <c r="G210" s="19"/>
    </row>
    <row r="211" spans="3:7" s="8" customFormat="1">
      <c r="C211" s="19"/>
      <c r="G211" s="19"/>
    </row>
    <row r="212" spans="3:7" s="8" customFormat="1">
      <c r="C212" s="19"/>
      <c r="G212" s="19"/>
    </row>
    <row r="213" spans="3:7" s="8" customFormat="1">
      <c r="C213" s="19"/>
      <c r="G213" s="19"/>
    </row>
    <row r="214" spans="3:7" s="8" customFormat="1">
      <c r="C214" s="19"/>
      <c r="G214" s="19"/>
    </row>
    <row r="215" spans="3:7" s="8" customFormat="1">
      <c r="C215" s="19"/>
      <c r="G215" s="19"/>
    </row>
    <row r="216" spans="3:7" s="8" customFormat="1">
      <c r="C216" s="19"/>
      <c r="G216" s="19"/>
    </row>
    <row r="217" spans="3:7" s="8" customFormat="1">
      <c r="C217" s="19"/>
      <c r="G217" s="19"/>
    </row>
    <row r="218" spans="3:7" s="8" customFormat="1">
      <c r="C218" s="19"/>
      <c r="G218" s="19"/>
    </row>
    <row r="219" spans="3:7" s="8" customFormat="1">
      <c r="C219" s="19"/>
      <c r="G219" s="19"/>
    </row>
    <row r="220" spans="3:7" s="8" customFormat="1">
      <c r="C220" s="19"/>
      <c r="G220" s="19"/>
    </row>
    <row r="221" spans="3:7" s="8" customFormat="1">
      <c r="C221" s="19"/>
      <c r="G221" s="19"/>
    </row>
    <row r="222" spans="3:7" s="8" customFormat="1">
      <c r="C222" s="19"/>
      <c r="G222" s="19"/>
    </row>
    <row r="223" spans="3:7" s="8" customFormat="1">
      <c r="C223" s="19"/>
      <c r="G223" s="19"/>
    </row>
    <row r="224" spans="3:7" s="8" customFormat="1">
      <c r="C224" s="19"/>
      <c r="G224" s="19"/>
    </row>
    <row r="225" spans="3:7" s="8" customFormat="1">
      <c r="C225" s="19"/>
      <c r="G225" s="19"/>
    </row>
    <row r="226" spans="3:7" s="8" customFormat="1">
      <c r="C226" s="19"/>
      <c r="G226" s="19"/>
    </row>
    <row r="227" spans="3:7" s="8" customFormat="1">
      <c r="C227" s="19"/>
      <c r="G227" s="19"/>
    </row>
    <row r="228" spans="3:7" s="8" customFormat="1">
      <c r="C228" s="19"/>
      <c r="G228" s="19"/>
    </row>
    <row r="229" spans="3:7" s="8" customFormat="1">
      <c r="C229" s="19"/>
      <c r="G229" s="19"/>
    </row>
    <row r="230" spans="3:7" s="8" customFormat="1">
      <c r="C230" s="19"/>
      <c r="G230" s="19"/>
    </row>
    <row r="231" spans="3:7" s="8" customFormat="1">
      <c r="C231" s="19"/>
      <c r="G231" s="19"/>
    </row>
    <row r="232" spans="3:7" s="8" customFormat="1">
      <c r="C232" s="19"/>
      <c r="G232" s="19"/>
    </row>
    <row r="233" spans="3:7" s="8" customFormat="1">
      <c r="C233" s="19"/>
      <c r="G233" s="19"/>
    </row>
    <row r="234" spans="3:7" s="8" customFormat="1">
      <c r="C234" s="19"/>
      <c r="G234" s="19"/>
    </row>
    <row r="235" spans="3:7" s="8" customFormat="1">
      <c r="C235" s="19"/>
      <c r="G235" s="19"/>
    </row>
    <row r="236" spans="3:7" s="8" customFormat="1">
      <c r="C236" s="19"/>
      <c r="G236" s="19"/>
    </row>
    <row r="237" spans="3:7" s="8" customFormat="1">
      <c r="C237" s="19"/>
      <c r="G237" s="19"/>
    </row>
    <row r="238" spans="3:7" s="8" customFormat="1">
      <c r="C238" s="19"/>
      <c r="G238" s="19"/>
    </row>
    <row r="239" spans="3:7" s="8" customFormat="1">
      <c r="C239" s="19"/>
      <c r="G239" s="19"/>
    </row>
    <row r="240" spans="3:7" s="8" customFormat="1">
      <c r="C240" s="19"/>
      <c r="G240" s="19"/>
    </row>
    <row r="241" spans="3:7" s="8" customFormat="1">
      <c r="C241" s="19"/>
      <c r="G241" s="19"/>
    </row>
    <row r="242" spans="3:7" s="8" customFormat="1">
      <c r="C242" s="19"/>
      <c r="G242" s="19"/>
    </row>
    <row r="243" spans="3:7" s="8" customFormat="1">
      <c r="C243" s="19"/>
      <c r="G243" s="19"/>
    </row>
    <row r="244" spans="3:7" s="8" customFormat="1">
      <c r="C244" s="19"/>
      <c r="G244" s="19"/>
    </row>
    <row r="245" spans="3:7" s="8" customFormat="1">
      <c r="C245" s="19"/>
      <c r="G245" s="19"/>
    </row>
    <row r="246" spans="3:7" s="8" customFormat="1">
      <c r="C246" s="19"/>
      <c r="G246" s="19"/>
    </row>
    <row r="247" spans="3:7" s="8" customFormat="1">
      <c r="C247" s="19"/>
      <c r="G247" s="19"/>
    </row>
    <row r="248" spans="3:7" s="8" customFormat="1">
      <c r="C248" s="19"/>
      <c r="G248" s="19"/>
    </row>
    <row r="249" spans="3:7" s="8" customFormat="1">
      <c r="C249" s="19"/>
      <c r="G249" s="19"/>
    </row>
    <row r="250" spans="3:7" s="8" customFormat="1">
      <c r="C250" s="19"/>
      <c r="G250" s="19"/>
    </row>
    <row r="251" spans="3:7" s="8" customFormat="1">
      <c r="C251" s="19"/>
      <c r="G251" s="19"/>
    </row>
    <row r="252" spans="3:7" s="8" customFormat="1">
      <c r="C252" s="19"/>
      <c r="G252" s="19"/>
    </row>
    <row r="253" spans="3:7" s="8" customFormat="1">
      <c r="C253" s="19"/>
      <c r="G253" s="19"/>
    </row>
    <row r="254" spans="3:7" s="8" customFormat="1">
      <c r="C254" s="19"/>
      <c r="G254" s="19"/>
    </row>
    <row r="255" spans="3:7" s="8" customFormat="1">
      <c r="C255" s="19"/>
      <c r="G255" s="19"/>
    </row>
    <row r="256" spans="3:7" s="8" customFormat="1">
      <c r="C256" s="19"/>
      <c r="G256" s="19"/>
    </row>
    <row r="257" spans="3:7" s="8" customFormat="1">
      <c r="C257" s="19"/>
      <c r="G257" s="19"/>
    </row>
    <row r="258" spans="3:7" s="8" customFormat="1">
      <c r="C258" s="19"/>
      <c r="G258" s="19"/>
    </row>
    <row r="259" spans="3:7" s="8" customFormat="1">
      <c r="C259" s="19"/>
      <c r="G259" s="19"/>
    </row>
    <row r="260" spans="3:7" s="8" customFormat="1">
      <c r="C260" s="19"/>
      <c r="G260" s="19"/>
    </row>
    <row r="261" spans="3:7" s="8" customFormat="1">
      <c r="C261" s="19"/>
      <c r="G261" s="19"/>
    </row>
    <row r="262" spans="3:7" s="8" customFormat="1">
      <c r="C262" s="19"/>
      <c r="G262" s="19"/>
    </row>
    <row r="263" spans="3:7" s="8" customFormat="1">
      <c r="C263" s="19"/>
      <c r="G263" s="19"/>
    </row>
    <row r="264" spans="3:7" s="8" customFormat="1">
      <c r="C264" s="19"/>
      <c r="G264" s="19"/>
    </row>
    <row r="265" spans="3:7" s="8" customFormat="1">
      <c r="C265" s="19"/>
      <c r="G265" s="19"/>
    </row>
    <row r="266" spans="3:7" s="8" customFormat="1">
      <c r="C266" s="19"/>
      <c r="G266" s="19"/>
    </row>
    <row r="267" spans="3:7" s="8" customFormat="1">
      <c r="C267" s="19"/>
      <c r="G267" s="19"/>
    </row>
    <row r="268" spans="3:7" s="8" customFormat="1">
      <c r="C268" s="19"/>
      <c r="G268" s="19"/>
    </row>
    <row r="269" spans="3:7" s="8" customFormat="1">
      <c r="C269" s="19"/>
      <c r="G269" s="19"/>
    </row>
    <row r="270" spans="3:7" s="8" customFormat="1">
      <c r="C270" s="19"/>
      <c r="G270" s="19"/>
    </row>
    <row r="271" spans="3:7" s="8" customFormat="1">
      <c r="C271" s="19"/>
      <c r="G271" s="19"/>
    </row>
    <row r="272" spans="3:7" s="8" customFormat="1">
      <c r="C272" s="19"/>
      <c r="G272" s="19"/>
    </row>
    <row r="273" spans="3:7" s="8" customFormat="1">
      <c r="C273" s="19"/>
      <c r="G273" s="19"/>
    </row>
    <row r="274" spans="3:7" s="8" customFormat="1">
      <c r="C274" s="19"/>
      <c r="G274" s="19"/>
    </row>
    <row r="275" spans="3:7" s="8" customFormat="1">
      <c r="C275" s="19"/>
      <c r="G275" s="19"/>
    </row>
    <row r="276" spans="3:7" s="8" customFormat="1">
      <c r="C276" s="19"/>
      <c r="G276" s="19"/>
    </row>
    <row r="277" spans="3:7" s="8" customFormat="1">
      <c r="C277" s="19"/>
      <c r="G277" s="19"/>
    </row>
    <row r="278" spans="3:7" s="8" customFormat="1">
      <c r="C278" s="19"/>
      <c r="G278" s="19"/>
    </row>
    <row r="279" spans="3:7" s="8" customFormat="1">
      <c r="C279" s="19"/>
      <c r="G279" s="19"/>
    </row>
    <row r="280" spans="3:7" s="8" customFormat="1">
      <c r="C280" s="19"/>
      <c r="G280" s="19"/>
    </row>
    <row r="281" spans="3:7" s="8" customFormat="1">
      <c r="C281" s="19"/>
      <c r="G281" s="19"/>
    </row>
    <row r="282" spans="3:7" s="8" customFormat="1">
      <c r="C282" s="19"/>
      <c r="G282" s="19"/>
    </row>
    <row r="283" spans="3:7" s="8" customFormat="1">
      <c r="C283" s="19"/>
      <c r="G283" s="19"/>
    </row>
    <row r="284" spans="3:7" s="8" customFormat="1">
      <c r="C284" s="19"/>
      <c r="G284" s="19"/>
    </row>
    <row r="285" spans="3:7" s="8" customFormat="1">
      <c r="C285" s="19"/>
      <c r="G285" s="19"/>
    </row>
    <row r="286" spans="3:7" s="8" customFormat="1">
      <c r="C286" s="19"/>
      <c r="G286" s="19"/>
    </row>
    <row r="287" spans="3:7" s="8" customFormat="1">
      <c r="C287" s="19"/>
      <c r="G287" s="19"/>
    </row>
    <row r="288" spans="3:7" s="8" customFormat="1">
      <c r="C288" s="19"/>
      <c r="G288" s="19"/>
    </row>
    <row r="289" spans="3:7" s="8" customFormat="1">
      <c r="C289" s="19"/>
      <c r="G289" s="19"/>
    </row>
    <row r="290" spans="3:7" s="8" customFormat="1">
      <c r="C290" s="19"/>
      <c r="G290" s="19"/>
    </row>
    <row r="291" spans="3:7" s="8" customFormat="1">
      <c r="C291" s="19"/>
      <c r="G291" s="19"/>
    </row>
    <row r="292" spans="3:7" s="8" customFormat="1">
      <c r="C292" s="19"/>
      <c r="G292" s="19"/>
    </row>
    <row r="293" spans="3:7" s="8" customFormat="1">
      <c r="C293" s="19"/>
      <c r="G293" s="19"/>
    </row>
    <row r="294" spans="3:7" s="8" customFormat="1">
      <c r="C294" s="19"/>
      <c r="G294" s="19"/>
    </row>
    <row r="295" spans="3:7" s="8" customFormat="1">
      <c r="C295" s="19"/>
      <c r="G295" s="19"/>
    </row>
    <row r="296" spans="3:7" s="8" customFormat="1">
      <c r="C296" s="19"/>
      <c r="G296" s="19"/>
    </row>
    <row r="297" spans="3:7" s="8" customFormat="1">
      <c r="C297" s="19"/>
      <c r="G297" s="19"/>
    </row>
    <row r="298" spans="3:7" s="8" customFormat="1">
      <c r="C298" s="19"/>
      <c r="G298" s="19"/>
    </row>
    <row r="299" spans="3:7" s="8" customFormat="1">
      <c r="C299" s="19"/>
      <c r="G299" s="19"/>
    </row>
    <row r="300" spans="3:7" s="8" customFormat="1">
      <c r="C300" s="19"/>
      <c r="G300" s="19"/>
    </row>
    <row r="301" spans="3:7" s="8" customFormat="1">
      <c r="C301" s="19"/>
      <c r="G301" s="19"/>
    </row>
    <row r="302" spans="3:7" s="8" customFormat="1">
      <c r="C302" s="19"/>
      <c r="G302" s="19"/>
    </row>
    <row r="303" spans="3:7" s="8" customFormat="1">
      <c r="C303" s="19"/>
      <c r="G303" s="19"/>
    </row>
    <row r="304" spans="3:7" s="8" customFormat="1">
      <c r="C304" s="19"/>
      <c r="G304" s="19"/>
    </row>
    <row r="305" spans="3:7" s="8" customFormat="1">
      <c r="C305" s="19"/>
      <c r="G305" s="19"/>
    </row>
    <row r="306" spans="3:7" s="8" customFormat="1">
      <c r="C306" s="19"/>
      <c r="G306" s="19"/>
    </row>
    <row r="307" spans="3:7" s="8" customFormat="1">
      <c r="C307" s="19"/>
      <c r="G307" s="19"/>
    </row>
    <row r="308" spans="3:7" s="8" customFormat="1">
      <c r="C308" s="19"/>
      <c r="G308" s="19"/>
    </row>
    <row r="309" spans="3:7" s="8" customFormat="1">
      <c r="C309" s="19"/>
      <c r="G309" s="19"/>
    </row>
    <row r="310" spans="3:7" s="8" customFormat="1">
      <c r="C310" s="19"/>
      <c r="G310" s="19"/>
    </row>
    <row r="311" spans="3:7" s="8" customFormat="1">
      <c r="C311" s="19"/>
      <c r="G311" s="19"/>
    </row>
    <row r="312" spans="3:7" s="8" customFormat="1">
      <c r="C312" s="19"/>
      <c r="G312" s="19"/>
    </row>
    <row r="313" spans="3:7" s="8" customFormat="1">
      <c r="C313" s="19"/>
      <c r="G313" s="19"/>
    </row>
    <row r="314" spans="3:7" s="8" customFormat="1">
      <c r="C314" s="19"/>
      <c r="G314" s="19"/>
    </row>
    <row r="315" spans="3:7" s="8" customFormat="1">
      <c r="C315" s="19"/>
      <c r="G315" s="19"/>
    </row>
    <row r="316" spans="3:7" s="8" customFormat="1">
      <c r="C316" s="19"/>
      <c r="G316" s="19"/>
    </row>
    <row r="317" spans="3:7" s="8" customFormat="1">
      <c r="C317" s="19"/>
      <c r="G317" s="19"/>
    </row>
    <row r="318" spans="3:7" s="8" customFormat="1">
      <c r="C318" s="19"/>
      <c r="G318" s="19"/>
    </row>
    <row r="319" spans="3:7" s="8" customFormat="1">
      <c r="C319" s="19"/>
      <c r="G319" s="19"/>
    </row>
    <row r="320" spans="3:7" s="8" customFormat="1">
      <c r="C320" s="19"/>
      <c r="G320" s="19"/>
    </row>
    <row r="321" spans="3:7" s="8" customFormat="1">
      <c r="C321" s="19"/>
      <c r="G321" s="19"/>
    </row>
    <row r="322" spans="3:7" s="8" customFormat="1">
      <c r="C322" s="19"/>
      <c r="G322" s="19"/>
    </row>
    <row r="323" spans="3:7" s="8" customFormat="1">
      <c r="C323" s="19"/>
      <c r="G323" s="19"/>
    </row>
    <row r="324" spans="3:7" s="8" customFormat="1">
      <c r="C324" s="19"/>
      <c r="G324" s="19"/>
    </row>
    <row r="325" spans="3:7" s="8" customFormat="1">
      <c r="C325" s="19"/>
      <c r="G325" s="19"/>
    </row>
    <row r="326" spans="3:7" s="8" customFormat="1">
      <c r="C326" s="19"/>
      <c r="G326" s="19"/>
    </row>
    <row r="327" spans="3:7" s="8" customFormat="1">
      <c r="C327" s="19"/>
      <c r="G327" s="19"/>
    </row>
    <row r="328" spans="3:7" s="8" customFormat="1">
      <c r="C328" s="19"/>
      <c r="G328" s="19"/>
    </row>
    <row r="329" spans="3:7" s="8" customFormat="1">
      <c r="C329" s="19"/>
      <c r="G329" s="19"/>
    </row>
    <row r="330" spans="3:7" s="8" customFormat="1">
      <c r="C330" s="19"/>
      <c r="G330" s="19"/>
    </row>
    <row r="331" spans="3:7" s="8" customFormat="1">
      <c r="C331" s="19"/>
      <c r="G331" s="19"/>
    </row>
    <row r="332" spans="3:7" s="8" customFormat="1">
      <c r="C332" s="19"/>
      <c r="G332" s="19"/>
    </row>
    <row r="333" spans="3:7" s="8" customFormat="1">
      <c r="C333" s="19"/>
      <c r="G333" s="19"/>
    </row>
    <row r="334" spans="3:7" s="8" customFormat="1">
      <c r="C334" s="19"/>
      <c r="G334" s="19"/>
    </row>
    <row r="335" spans="3:7" s="8" customFormat="1">
      <c r="C335" s="19"/>
      <c r="G335" s="19"/>
    </row>
    <row r="336" spans="3:7" s="8" customFormat="1">
      <c r="C336" s="19"/>
      <c r="G336" s="19"/>
    </row>
    <row r="337" spans="3:7" s="8" customFormat="1">
      <c r="C337" s="19"/>
      <c r="G337" s="19"/>
    </row>
    <row r="338" spans="3:7" s="8" customFormat="1">
      <c r="C338" s="19"/>
      <c r="G338" s="19"/>
    </row>
    <row r="339" spans="3:7" s="8" customFormat="1">
      <c r="C339" s="19"/>
      <c r="G339" s="19"/>
    </row>
    <row r="340" spans="3:7" s="8" customFormat="1">
      <c r="C340" s="19"/>
      <c r="G340" s="19"/>
    </row>
    <row r="341" spans="3:7" s="8" customFormat="1">
      <c r="C341" s="19"/>
      <c r="G341" s="19"/>
    </row>
    <row r="342" spans="3:7" s="8" customFormat="1">
      <c r="C342" s="19"/>
      <c r="G342" s="19"/>
    </row>
    <row r="343" spans="3:7" s="8" customFormat="1">
      <c r="C343" s="19"/>
      <c r="G343" s="19"/>
    </row>
    <row r="344" spans="3:7" s="8" customFormat="1">
      <c r="C344" s="19"/>
      <c r="G344" s="19"/>
    </row>
    <row r="345" spans="3:7" s="8" customFormat="1">
      <c r="C345" s="19"/>
      <c r="G345" s="19"/>
    </row>
    <row r="346" spans="3:7" s="8" customFormat="1">
      <c r="C346" s="19"/>
      <c r="G346" s="19"/>
    </row>
    <row r="347" spans="3:7" s="8" customFormat="1">
      <c r="C347" s="19"/>
      <c r="G347" s="19"/>
    </row>
    <row r="348" spans="3:7" s="8" customFormat="1">
      <c r="C348" s="19"/>
      <c r="G348" s="19"/>
    </row>
    <row r="349" spans="3:7" s="8" customFormat="1">
      <c r="C349" s="19"/>
      <c r="G349" s="19"/>
    </row>
    <row r="350" spans="3:7" s="8" customFormat="1">
      <c r="C350" s="19"/>
      <c r="G350" s="19"/>
    </row>
    <row r="351" spans="3:7" s="8" customFormat="1">
      <c r="C351" s="19"/>
      <c r="G351" s="19"/>
    </row>
    <row r="352" spans="3:7" s="8" customFormat="1">
      <c r="C352" s="19"/>
      <c r="G352" s="19"/>
    </row>
    <row r="353" spans="3:7" s="8" customFormat="1">
      <c r="C353" s="19"/>
      <c r="G353" s="19"/>
    </row>
    <row r="354" spans="3:7" s="8" customFormat="1">
      <c r="C354" s="19"/>
      <c r="G354" s="19"/>
    </row>
    <row r="355" spans="3:7" s="8" customFormat="1">
      <c r="C355" s="19"/>
      <c r="G355" s="19"/>
    </row>
    <row r="356" spans="3:7" s="8" customFormat="1">
      <c r="C356" s="19"/>
      <c r="G356" s="19"/>
    </row>
    <row r="357" spans="3:7" s="8" customFormat="1">
      <c r="C357" s="19"/>
      <c r="G357" s="19"/>
    </row>
    <row r="358" spans="3:7" s="8" customFormat="1">
      <c r="C358" s="19"/>
      <c r="G358" s="19"/>
    </row>
    <row r="359" spans="3:7" s="8" customFormat="1">
      <c r="C359" s="19"/>
      <c r="G359" s="19"/>
    </row>
    <row r="360" spans="3:7" s="8" customFormat="1">
      <c r="C360" s="19"/>
      <c r="G360" s="19"/>
    </row>
    <row r="361" spans="3:7" s="8" customFormat="1">
      <c r="C361" s="19"/>
      <c r="G361" s="19"/>
    </row>
    <row r="362" spans="3:7" s="8" customFormat="1">
      <c r="C362" s="19"/>
      <c r="G362" s="19"/>
    </row>
    <row r="363" spans="3:7" s="8" customFormat="1">
      <c r="C363" s="19"/>
      <c r="G363" s="19"/>
    </row>
    <row r="364" spans="3:7" s="8" customFormat="1">
      <c r="C364" s="19"/>
      <c r="G364" s="19"/>
    </row>
    <row r="365" spans="3:7" s="8" customFormat="1">
      <c r="C365" s="19"/>
      <c r="G365" s="19"/>
    </row>
    <row r="366" spans="3:7" s="8" customFormat="1">
      <c r="C366" s="19"/>
      <c r="G366" s="19"/>
    </row>
    <row r="367" spans="3:7" s="8" customFormat="1">
      <c r="C367" s="19"/>
      <c r="G367" s="19"/>
    </row>
    <row r="368" spans="3:7" s="8" customFormat="1">
      <c r="C368" s="19"/>
      <c r="G368" s="19"/>
    </row>
    <row r="369" spans="3:7" s="8" customFormat="1">
      <c r="C369" s="19"/>
      <c r="G369" s="19"/>
    </row>
    <row r="370" spans="3:7" s="8" customFormat="1">
      <c r="C370" s="19"/>
      <c r="G370" s="19"/>
    </row>
    <row r="371" spans="3:7" s="8" customFormat="1">
      <c r="C371" s="19"/>
      <c r="G371" s="19"/>
    </row>
    <row r="372" spans="3:7" s="8" customFormat="1">
      <c r="C372" s="19"/>
      <c r="G372" s="19"/>
    </row>
    <row r="373" spans="3:7" s="8" customFormat="1">
      <c r="C373" s="19"/>
      <c r="G373" s="19"/>
    </row>
    <row r="374" spans="3:7" s="8" customFormat="1">
      <c r="C374" s="19"/>
      <c r="G374" s="19"/>
    </row>
    <row r="375" spans="3:7" s="8" customFormat="1">
      <c r="C375" s="19"/>
      <c r="G375" s="19"/>
    </row>
    <row r="376" spans="3:7" s="8" customFormat="1">
      <c r="C376" s="19"/>
      <c r="G376" s="19"/>
    </row>
    <row r="377" spans="3:7" s="8" customFormat="1">
      <c r="C377" s="19"/>
      <c r="G377" s="19"/>
    </row>
    <row r="378" spans="3:7" s="8" customFormat="1">
      <c r="C378" s="19"/>
      <c r="G378" s="19"/>
    </row>
    <row r="379" spans="3:7" s="8" customFormat="1">
      <c r="C379" s="19"/>
      <c r="G379" s="19"/>
    </row>
    <row r="380" spans="3:7" s="8" customFormat="1">
      <c r="C380" s="19"/>
      <c r="G380" s="19"/>
    </row>
    <row r="381" spans="3:7" s="8" customFormat="1">
      <c r="C381" s="19"/>
      <c r="G381" s="19"/>
    </row>
    <row r="382" spans="3:7" s="8" customFormat="1">
      <c r="C382" s="19"/>
      <c r="G382" s="19"/>
    </row>
    <row r="383" spans="3:7" s="8" customFormat="1">
      <c r="C383" s="19"/>
      <c r="G383" s="19"/>
    </row>
    <row r="384" spans="3:7" s="8" customFormat="1">
      <c r="C384" s="19"/>
      <c r="G384" s="19"/>
    </row>
    <row r="385" spans="3:7" s="8" customFormat="1">
      <c r="C385" s="19"/>
      <c r="G385" s="19"/>
    </row>
    <row r="386" spans="3:7" s="8" customFormat="1">
      <c r="C386" s="19"/>
      <c r="G386" s="19"/>
    </row>
    <row r="387" spans="3:7" s="8" customFormat="1">
      <c r="C387" s="19"/>
      <c r="G387" s="19"/>
    </row>
    <row r="388" spans="3:7" s="8" customFormat="1">
      <c r="C388" s="19"/>
      <c r="G388" s="19"/>
    </row>
    <row r="389" spans="3:7" s="8" customFormat="1">
      <c r="C389" s="19"/>
      <c r="G389" s="19"/>
    </row>
    <row r="390" spans="3:7" s="8" customFormat="1">
      <c r="C390" s="19"/>
      <c r="G390" s="19"/>
    </row>
    <row r="391" spans="3:7" s="8" customFormat="1">
      <c r="C391" s="19"/>
      <c r="G391" s="19"/>
    </row>
    <row r="392" spans="3:7" s="8" customFormat="1">
      <c r="C392" s="19"/>
      <c r="G392" s="19"/>
    </row>
    <row r="393" spans="3:7" s="8" customFormat="1">
      <c r="C393" s="19"/>
      <c r="G393" s="19"/>
    </row>
    <row r="394" spans="3:7" s="8" customFormat="1">
      <c r="C394" s="19"/>
      <c r="G394" s="19"/>
    </row>
    <row r="395" spans="3:7" s="8" customFormat="1">
      <c r="C395" s="19"/>
      <c r="G395" s="19"/>
    </row>
    <row r="396" spans="3:7" s="8" customFormat="1">
      <c r="C396" s="19"/>
      <c r="G396" s="19"/>
    </row>
    <row r="397" spans="3:7" s="8" customFormat="1">
      <c r="C397" s="19"/>
      <c r="G397" s="19"/>
    </row>
    <row r="398" spans="3:7" s="8" customFormat="1">
      <c r="C398" s="19"/>
      <c r="G398" s="19"/>
    </row>
    <row r="399" spans="3:7" s="8" customFormat="1">
      <c r="C399" s="19"/>
      <c r="G399" s="19"/>
    </row>
    <row r="400" spans="3:7" s="8" customFormat="1">
      <c r="C400" s="19"/>
      <c r="G400" s="19"/>
    </row>
    <row r="401" spans="3:7" s="8" customFormat="1">
      <c r="C401" s="19"/>
      <c r="G401" s="19"/>
    </row>
    <row r="402" spans="3:7" s="8" customFormat="1">
      <c r="C402" s="19"/>
      <c r="G402" s="19"/>
    </row>
    <row r="403" spans="3:7" s="8" customFormat="1">
      <c r="C403" s="19"/>
      <c r="G403" s="19"/>
    </row>
    <row r="404" spans="3:7" s="8" customFormat="1">
      <c r="C404" s="19"/>
      <c r="G404" s="19"/>
    </row>
    <row r="405" spans="3:7" s="8" customFormat="1">
      <c r="C405" s="19"/>
      <c r="G405" s="19"/>
    </row>
    <row r="406" spans="3:7" s="8" customFormat="1">
      <c r="C406" s="19"/>
      <c r="G406" s="19"/>
    </row>
    <row r="407" spans="3:7" s="8" customFormat="1">
      <c r="C407" s="19"/>
      <c r="G407" s="19"/>
    </row>
    <row r="408" spans="3:7" s="8" customFormat="1">
      <c r="C408" s="19"/>
      <c r="G408" s="19"/>
    </row>
    <row r="409" spans="3:7" s="8" customFormat="1">
      <c r="C409" s="19"/>
      <c r="G409" s="19"/>
    </row>
    <row r="410" spans="3:7" s="8" customFormat="1">
      <c r="C410" s="19"/>
      <c r="G410" s="19"/>
    </row>
    <row r="411" spans="3:7" s="8" customFormat="1">
      <c r="C411" s="19"/>
      <c r="G411" s="19"/>
    </row>
    <row r="412" spans="3:7" s="8" customFormat="1">
      <c r="C412" s="19"/>
      <c r="G412" s="19"/>
    </row>
    <row r="413" spans="3:7" s="8" customFormat="1">
      <c r="C413" s="19"/>
      <c r="G413" s="19"/>
    </row>
    <row r="414" spans="3:7" s="8" customFormat="1">
      <c r="C414" s="19"/>
      <c r="G414" s="19"/>
    </row>
    <row r="415" spans="3:7" s="8" customFormat="1">
      <c r="C415" s="19"/>
      <c r="G415" s="19"/>
    </row>
    <row r="416" spans="3:7" s="8" customFormat="1">
      <c r="C416" s="19"/>
      <c r="G416" s="19"/>
    </row>
    <row r="417" spans="3:7" s="8" customFormat="1">
      <c r="C417" s="19"/>
      <c r="G417" s="19"/>
    </row>
    <row r="418" spans="3:7" s="8" customFormat="1">
      <c r="C418" s="19"/>
      <c r="G418" s="19"/>
    </row>
    <row r="419" spans="3:7" s="8" customFormat="1">
      <c r="C419" s="19"/>
      <c r="G419" s="19"/>
    </row>
    <row r="420" spans="3:7" s="8" customFormat="1">
      <c r="C420" s="19"/>
      <c r="G420" s="19"/>
    </row>
    <row r="421" spans="3:7" s="8" customFormat="1">
      <c r="C421" s="19"/>
      <c r="G421" s="19"/>
    </row>
    <row r="422" spans="3:7" s="8" customFormat="1">
      <c r="C422" s="19"/>
      <c r="G422" s="19"/>
    </row>
    <row r="423" spans="3:7" s="8" customFormat="1">
      <c r="C423" s="19"/>
      <c r="G423" s="19"/>
    </row>
    <row r="424" spans="3:7" s="8" customFormat="1">
      <c r="C424" s="19"/>
      <c r="G424" s="19"/>
    </row>
    <row r="425" spans="3:7" s="8" customFormat="1">
      <c r="C425" s="19"/>
      <c r="G425" s="19"/>
    </row>
    <row r="426" spans="3:7" s="8" customFormat="1">
      <c r="C426" s="19"/>
      <c r="G426" s="19"/>
    </row>
    <row r="427" spans="3:7" s="8" customFormat="1">
      <c r="C427" s="19"/>
      <c r="G427" s="19"/>
    </row>
    <row r="428" spans="3:7" s="8" customFormat="1">
      <c r="C428" s="19"/>
      <c r="G428" s="19"/>
    </row>
    <row r="429" spans="3:7" s="8" customFormat="1">
      <c r="C429" s="19"/>
      <c r="G429" s="19"/>
    </row>
    <row r="430" spans="3:7" s="8" customFormat="1">
      <c r="C430" s="19"/>
      <c r="G430" s="19"/>
    </row>
    <row r="431" spans="3:7" s="8" customFormat="1">
      <c r="C431" s="19"/>
      <c r="G431" s="19"/>
    </row>
    <row r="432" spans="3:7" s="8" customFormat="1">
      <c r="C432" s="19"/>
      <c r="G432" s="19"/>
    </row>
    <row r="433" spans="3:7" s="8" customFormat="1">
      <c r="C433" s="19"/>
      <c r="G433" s="19"/>
    </row>
    <row r="434" spans="3:7" s="8" customFormat="1">
      <c r="C434" s="19"/>
      <c r="G434" s="19"/>
    </row>
    <row r="435" spans="3:7" s="8" customFormat="1">
      <c r="C435" s="19"/>
      <c r="G435" s="19"/>
    </row>
    <row r="436" spans="3:7" s="8" customFormat="1">
      <c r="C436" s="19"/>
      <c r="G436" s="19"/>
    </row>
    <row r="437" spans="3:7" s="8" customFormat="1">
      <c r="C437" s="19"/>
      <c r="G437" s="19"/>
    </row>
    <row r="438" spans="3:7" s="8" customFormat="1">
      <c r="C438" s="19"/>
      <c r="G438" s="19"/>
    </row>
    <row r="439" spans="3:7" s="8" customFormat="1">
      <c r="C439" s="19"/>
      <c r="G439" s="19"/>
    </row>
    <row r="440" spans="3:7" s="8" customFormat="1">
      <c r="C440" s="19"/>
      <c r="G440" s="19"/>
    </row>
    <row r="441" spans="3:7" s="8" customFormat="1">
      <c r="C441" s="19"/>
      <c r="G441" s="19"/>
    </row>
    <row r="442" spans="3:7" s="8" customFormat="1">
      <c r="C442" s="19"/>
      <c r="G442" s="19"/>
    </row>
    <row r="443" spans="3:7" s="8" customFormat="1">
      <c r="C443" s="19"/>
      <c r="G443" s="19"/>
    </row>
    <row r="444" spans="3:7" s="8" customFormat="1">
      <c r="C444" s="19"/>
      <c r="G444" s="19"/>
    </row>
    <row r="445" spans="3:7" s="8" customFormat="1">
      <c r="C445" s="19"/>
      <c r="G445" s="19"/>
    </row>
    <row r="446" spans="3:7" s="8" customFormat="1">
      <c r="C446" s="19"/>
      <c r="G446" s="19"/>
    </row>
    <row r="447" spans="3:7" s="8" customFormat="1">
      <c r="C447" s="19"/>
      <c r="G447" s="19"/>
    </row>
    <row r="448" spans="3:7" s="8" customFormat="1">
      <c r="C448" s="19"/>
      <c r="G448" s="19"/>
    </row>
    <row r="449" spans="3:7" s="8" customFormat="1">
      <c r="C449" s="19"/>
      <c r="G449" s="19"/>
    </row>
    <row r="450" spans="3:7" s="8" customFormat="1">
      <c r="C450" s="19"/>
      <c r="G450" s="19"/>
    </row>
    <row r="451" spans="3:7" s="8" customFormat="1">
      <c r="C451" s="19"/>
      <c r="G451" s="19"/>
    </row>
    <row r="452" spans="3:7" s="8" customFormat="1">
      <c r="C452" s="19"/>
      <c r="G452" s="19"/>
    </row>
    <row r="453" spans="3:7" s="8" customFormat="1">
      <c r="C453" s="19"/>
      <c r="G453" s="19"/>
    </row>
    <row r="454" spans="3:7" s="8" customFormat="1">
      <c r="C454" s="19"/>
      <c r="G454" s="19"/>
    </row>
    <row r="455" spans="3:7" s="8" customFormat="1">
      <c r="C455" s="19"/>
      <c r="G455" s="19"/>
    </row>
    <row r="456" spans="3:7" s="8" customFormat="1">
      <c r="C456" s="19"/>
      <c r="G456" s="19"/>
    </row>
    <row r="457" spans="3:7" s="8" customFormat="1">
      <c r="C457" s="19"/>
      <c r="G457" s="19"/>
    </row>
    <row r="458" spans="3:7" s="8" customFormat="1">
      <c r="C458" s="19"/>
      <c r="G458" s="19"/>
    </row>
    <row r="459" spans="3:7" s="8" customFormat="1">
      <c r="C459" s="19"/>
      <c r="G459" s="19"/>
    </row>
    <row r="460" spans="3:7" s="8" customFormat="1">
      <c r="C460" s="19"/>
      <c r="G460" s="19"/>
    </row>
    <row r="461" spans="3:7" s="8" customFormat="1">
      <c r="C461" s="19"/>
      <c r="G461" s="19"/>
    </row>
    <row r="462" spans="3:7" s="8" customFormat="1">
      <c r="C462" s="19"/>
      <c r="G462" s="19"/>
    </row>
    <row r="463" spans="3:7" s="8" customFormat="1">
      <c r="C463" s="19"/>
      <c r="G463" s="19"/>
    </row>
    <row r="464" spans="3:7" s="8" customFormat="1">
      <c r="C464" s="19"/>
      <c r="G464" s="19"/>
    </row>
    <row r="465" spans="3:7" s="8" customFormat="1">
      <c r="C465" s="19"/>
      <c r="G465" s="19"/>
    </row>
    <row r="466" spans="3:7" s="8" customFormat="1">
      <c r="C466" s="19"/>
      <c r="G466" s="19"/>
    </row>
    <row r="467" spans="3:7" s="8" customFormat="1">
      <c r="C467" s="19"/>
      <c r="G467" s="19"/>
    </row>
    <row r="468" spans="3:7" s="8" customFormat="1">
      <c r="C468" s="19"/>
      <c r="G468" s="19"/>
    </row>
    <row r="469" spans="3:7" s="8" customFormat="1">
      <c r="C469" s="19"/>
      <c r="G469" s="19"/>
    </row>
    <row r="470" spans="3:7" s="8" customFormat="1">
      <c r="C470" s="19"/>
      <c r="G470" s="19"/>
    </row>
    <row r="471" spans="3:7" s="8" customFormat="1">
      <c r="C471" s="19"/>
      <c r="G471" s="19"/>
    </row>
    <row r="472" spans="3:7" s="8" customFormat="1">
      <c r="C472" s="19"/>
      <c r="G472" s="19"/>
    </row>
    <row r="473" spans="3:7" s="8" customFormat="1">
      <c r="C473" s="19"/>
      <c r="G473" s="19"/>
    </row>
    <row r="474" spans="3:7" s="8" customFormat="1">
      <c r="C474" s="19"/>
      <c r="G474" s="19"/>
    </row>
    <row r="475" spans="3:7" s="8" customFormat="1">
      <c r="C475" s="19"/>
      <c r="G475" s="19"/>
    </row>
    <row r="476" spans="3:7" s="8" customFormat="1">
      <c r="C476" s="19"/>
      <c r="G476" s="19"/>
    </row>
    <row r="477" spans="3:7" s="8" customFormat="1">
      <c r="C477" s="19"/>
      <c r="G477" s="19"/>
    </row>
    <row r="478" spans="3:7" s="8" customFormat="1">
      <c r="C478" s="19"/>
      <c r="G478" s="19"/>
    </row>
    <row r="479" spans="3:7" s="8" customFormat="1">
      <c r="C479" s="19"/>
      <c r="G479" s="19"/>
    </row>
    <row r="480" spans="3:7" s="8" customFormat="1">
      <c r="C480" s="19"/>
      <c r="G480" s="19"/>
    </row>
    <row r="481" spans="3:7" s="8" customFormat="1">
      <c r="C481" s="19"/>
      <c r="G481" s="19"/>
    </row>
    <row r="482" spans="3:7" s="8" customFormat="1">
      <c r="C482" s="19"/>
      <c r="G482" s="19"/>
    </row>
    <row r="483" spans="3:7" s="8" customFormat="1">
      <c r="C483" s="19"/>
      <c r="G483" s="19"/>
    </row>
    <row r="484" spans="3:7" s="8" customFormat="1">
      <c r="C484" s="19"/>
      <c r="G484" s="19"/>
    </row>
    <row r="485" spans="3:7" s="8" customFormat="1">
      <c r="C485" s="19"/>
      <c r="G485" s="19"/>
    </row>
    <row r="486" spans="3:7" s="8" customFormat="1">
      <c r="C486" s="19"/>
      <c r="G486" s="19"/>
    </row>
    <row r="487" spans="3:7" s="8" customFormat="1">
      <c r="C487" s="19"/>
      <c r="G487" s="19"/>
    </row>
    <row r="488" spans="3:7" s="8" customFormat="1">
      <c r="C488" s="19"/>
      <c r="G488" s="19"/>
    </row>
    <row r="489" spans="3:7" s="8" customFormat="1">
      <c r="C489" s="19"/>
      <c r="G489" s="19"/>
    </row>
    <row r="490" spans="3:7" s="8" customFormat="1">
      <c r="C490" s="19"/>
      <c r="G490" s="19"/>
    </row>
    <row r="491" spans="3:7" s="8" customFormat="1">
      <c r="C491" s="19"/>
      <c r="G491" s="19"/>
    </row>
    <row r="492" spans="3:7" s="8" customFormat="1">
      <c r="C492" s="19"/>
      <c r="G492" s="19"/>
    </row>
    <row r="493" spans="3:7" s="8" customFormat="1">
      <c r="C493" s="19"/>
      <c r="G493" s="19"/>
    </row>
    <row r="494" spans="3:7" s="8" customFormat="1">
      <c r="C494" s="19"/>
      <c r="G494" s="19"/>
    </row>
    <row r="495" spans="3:7" s="8" customFormat="1">
      <c r="C495" s="19"/>
      <c r="G495" s="19"/>
    </row>
    <row r="496" spans="3:7" s="8" customFormat="1">
      <c r="C496" s="19"/>
      <c r="G496" s="19"/>
    </row>
    <row r="497" spans="3:7" s="8" customFormat="1">
      <c r="C497" s="19"/>
      <c r="G497" s="19"/>
    </row>
    <row r="498" spans="3:7" s="8" customFormat="1">
      <c r="C498" s="19"/>
      <c r="G498" s="19"/>
    </row>
    <row r="499" spans="3:7" s="8" customFormat="1">
      <c r="C499" s="19"/>
      <c r="G499" s="19"/>
    </row>
    <row r="500" spans="3:7" s="8" customFormat="1">
      <c r="C500" s="19"/>
      <c r="G500" s="19"/>
    </row>
    <row r="501" spans="3:7" s="8" customFormat="1">
      <c r="C501" s="19"/>
      <c r="G501" s="19"/>
    </row>
    <row r="502" spans="3:7" s="8" customFormat="1">
      <c r="C502" s="19"/>
      <c r="G502" s="19"/>
    </row>
    <row r="503" spans="3:7" s="8" customFormat="1">
      <c r="C503" s="19"/>
      <c r="G503" s="19"/>
    </row>
    <row r="504" spans="3:7" s="8" customFormat="1">
      <c r="C504" s="19"/>
      <c r="G504" s="19"/>
    </row>
    <row r="505" spans="3:7" s="8" customFormat="1">
      <c r="C505" s="19"/>
      <c r="G505" s="19"/>
    </row>
    <row r="506" spans="3:7" s="8" customFormat="1">
      <c r="C506" s="19"/>
      <c r="G506" s="19"/>
    </row>
    <row r="507" spans="3:7" s="8" customFormat="1">
      <c r="C507" s="19"/>
      <c r="G507" s="19"/>
    </row>
    <row r="508" spans="3:7" s="8" customFormat="1">
      <c r="C508" s="19"/>
      <c r="G508" s="19"/>
    </row>
    <row r="509" spans="3:7" s="8" customFormat="1">
      <c r="C509" s="19"/>
      <c r="G509" s="19"/>
    </row>
    <row r="510" spans="3:7" s="8" customFormat="1">
      <c r="C510" s="19"/>
      <c r="G510" s="19"/>
    </row>
    <row r="511" spans="3:7" s="8" customFormat="1">
      <c r="C511" s="19"/>
      <c r="G511" s="19"/>
    </row>
    <row r="512" spans="3:7" s="8" customFormat="1">
      <c r="C512" s="19"/>
      <c r="G512" s="19"/>
    </row>
    <row r="513" spans="3:7" s="8" customFormat="1">
      <c r="C513" s="19"/>
      <c r="G513" s="19"/>
    </row>
    <row r="514" spans="3:7" s="8" customFormat="1">
      <c r="C514" s="19"/>
      <c r="G514" s="19"/>
    </row>
    <row r="515" spans="3:7" s="8" customFormat="1">
      <c r="C515" s="19"/>
      <c r="G515" s="19"/>
    </row>
    <row r="516" spans="3:7" s="8" customFormat="1">
      <c r="C516" s="19"/>
      <c r="G516" s="19"/>
    </row>
    <row r="517" spans="3:7" s="8" customFormat="1">
      <c r="C517" s="19"/>
      <c r="G517" s="19"/>
    </row>
    <row r="518" spans="3:7" s="8" customFormat="1">
      <c r="C518" s="19"/>
      <c r="G51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Bond to Maturity</vt:lpstr>
      <vt:lpstr>Bond to Maturity 5 Yrs</vt:lpstr>
    </vt:vector>
  </TitlesOfParts>
  <Company>BKS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Laura Vasami</cp:lastModifiedBy>
  <cp:lastPrinted>2021-04-12T16:28:12Z</cp:lastPrinted>
  <dcterms:created xsi:type="dcterms:W3CDTF">2002-02-16T00:36:28Z</dcterms:created>
  <dcterms:modified xsi:type="dcterms:W3CDTF">2021-07-02T13:21:26Z</dcterms:modified>
</cp:coreProperties>
</file>